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2"/>
  <workbookPr defaultThemeVersion="124226"/>
  <mc:AlternateContent xmlns:mc="http://schemas.openxmlformats.org/markup-compatibility/2006">
    <mc:Choice Requires="x15">
      <x15ac:absPath xmlns:x15ac="http://schemas.microsoft.com/office/spreadsheetml/2010/11/ac" url="Z:\Finance\Technical accounting\2025\Interim\Interim Booklet\Primaries Check\"/>
    </mc:Choice>
  </mc:AlternateContent>
  <xr:revisionPtr revIDLastSave="0" documentId="13_ncr:1_{2B2A5966-78DC-4911-A07B-A4D99705608B}" xr6:coauthVersionLast="47" xr6:coauthVersionMax="47" xr10:uidLastSave="{00000000-0000-0000-0000-000000000000}"/>
  <bookViews>
    <workbookView xWindow="28680" yWindow="-120" windowWidth="51840" windowHeight="21120" tabRatio="904" firstSheet="1" activeTab="1" xr2:uid="{00000000-000D-0000-FFFF-FFFF00000000}"/>
  </bookViews>
  <sheets>
    <sheet name="Statement of financial position" sheetId="1" r:id="rId1"/>
    <sheet name="Statement of profit or loss" sheetId="2" r:id="rId2"/>
    <sheet name="Statement of other comprehensiv" sheetId="3" r:id="rId3"/>
    <sheet name="Statement of changes in equity" sheetId="4" r:id="rId4"/>
    <sheet name="Statement of cash flows" sheetId="6" r:id="rId5"/>
    <sheet name="Headline earnings" sheetId="5" r:id="rId6"/>
  </sheets>
  <definedNames>
    <definedName name="Section1" localSheetId="4">'Statement of cash flows'!$A$1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6" l="1"/>
  <c r="C31" i="4"/>
  <c r="B31" i="4"/>
  <c r="D22" i="6"/>
  <c r="C22" i="6"/>
  <c r="B22" i="6"/>
  <c r="D14" i="6"/>
  <c r="C14" i="6"/>
  <c r="B14" i="6"/>
  <c r="D6" i="6"/>
  <c r="D10" i="6" s="1"/>
  <c r="C6" i="6"/>
  <c r="C10" i="6" s="1"/>
  <c r="C23" i="6" s="1"/>
  <c r="B6" i="6"/>
  <c r="B10" i="6" s="1"/>
  <c r="B23" i="6" s="1"/>
  <c r="B26" i="6" s="1"/>
  <c r="D18" i="4"/>
  <c r="D25" i="4"/>
  <c r="D27" i="4" s="1"/>
  <c r="D31" i="4"/>
  <c r="C27" i="4"/>
  <c r="B27" i="4"/>
  <c r="C25" i="4"/>
  <c r="B25" i="4"/>
  <c r="C18" i="4"/>
  <c r="B18" i="4"/>
  <c r="D16" i="4"/>
  <c r="C16" i="4"/>
  <c r="B16" i="4"/>
  <c r="B13" i="2"/>
  <c r="B15" i="2"/>
  <c r="B11" i="3"/>
  <c r="B7" i="3"/>
  <c r="D8" i="5"/>
  <c r="D11" i="5" s="1"/>
  <c r="C8" i="5"/>
  <c r="C11" i="5" s="1"/>
  <c r="B8" i="5"/>
  <c r="B11" i="5" s="1"/>
  <c r="D11" i="3"/>
  <c r="C11" i="3"/>
  <c r="D5" i="3"/>
  <c r="D7" i="3" s="1"/>
  <c r="C5" i="3"/>
  <c r="C7" i="3" s="1"/>
  <c r="B5" i="3"/>
  <c r="D19" i="2"/>
  <c r="D9" i="2"/>
  <c r="D13" i="2" s="1"/>
  <c r="D15" i="2" s="1"/>
  <c r="B9" i="2"/>
  <c r="B19" i="2"/>
  <c r="C19" i="2"/>
  <c r="C9" i="2"/>
  <c r="C13" i="2" s="1"/>
  <c r="C15" i="2" s="1"/>
  <c r="C35" i="1"/>
  <c r="D34" i="1"/>
  <c r="C34" i="1"/>
  <c r="B34" i="1"/>
  <c r="D27" i="1"/>
  <c r="D35" i="1" s="1"/>
  <c r="C27" i="1"/>
  <c r="B27" i="1"/>
  <c r="B35" i="1" s="1"/>
  <c r="B36" i="1" s="1"/>
  <c r="D22" i="1"/>
  <c r="D36" i="1" s="1"/>
  <c r="C22" i="1"/>
  <c r="C36" i="1" s="1"/>
  <c r="B22" i="1"/>
  <c r="D17" i="1"/>
  <c r="C17" i="1"/>
  <c r="C18" i="1" s="1"/>
  <c r="B17" i="1"/>
  <c r="B18" i="1" s="1"/>
  <c r="D12" i="1"/>
  <c r="D18" i="1" s="1"/>
  <c r="C12" i="1"/>
  <c r="B12" i="1"/>
  <c r="D23" i="6" l="1"/>
  <c r="D26" i="6" s="1"/>
</calcChain>
</file>

<file path=xl/sharedStrings.xml><?xml version="1.0" encoding="utf-8"?>
<sst xmlns="http://schemas.openxmlformats.org/spreadsheetml/2006/main" count="161" uniqueCount="126">
  <si>
    <t>Statement of financial position</t>
  </si>
  <si>
    <t>as at</t>
  </si>
  <si>
    <r>
      <rPr>
        <b/>
        <sz val="12"/>
        <color rgb="FF021794"/>
        <rFont val="Calibri"/>
        <family val="2"/>
        <scheme val="minor"/>
      </rPr>
      <t>Rand million</t>
    </r>
  </si>
  <si>
    <t>Reviewed 
six months 
30 June 2025</t>
  </si>
  <si>
    <t>Reviewed 
six months 
30 June 2024</t>
  </si>
  <si>
    <t>Audited 
12 months  
31 December 2024</t>
  </si>
  <si>
    <r>
      <rPr>
        <b/>
        <sz val="12"/>
        <color rgb="FF283188"/>
        <rFont val="Calibri"/>
        <family val="2"/>
        <scheme val="minor"/>
      </rPr>
      <t>ASSETS</t>
    </r>
  </si>
  <si>
    <r>
      <rPr>
        <sz val="12"/>
        <color rgb="FF3B3B3A"/>
        <rFont val="Calibri"/>
        <family val="2"/>
        <scheme val="minor"/>
      </rPr>
      <t>Property, plant and equipment</t>
    </r>
  </si>
  <si>
    <r>
      <rPr>
        <sz val="12"/>
        <color rgb="FF3B3B3A"/>
        <rFont val="Calibri"/>
        <family val="2"/>
        <scheme val="minor"/>
      </rPr>
      <t>Right-of-use assets</t>
    </r>
  </si>
  <si>
    <r>
      <rPr>
        <sz val="12"/>
        <color rgb="FF3B3B3A"/>
        <rFont val="Calibri"/>
        <family val="2"/>
        <scheme val="minor"/>
      </rPr>
      <t>Biological assets</t>
    </r>
  </si>
  <si>
    <r>
      <rPr>
        <sz val="12"/>
        <color rgb="FF3B3B3A"/>
        <rFont val="Calibri"/>
        <family val="2"/>
        <scheme val="minor"/>
      </rPr>
      <t>Investments held by environmental trust</t>
    </r>
  </si>
  <si>
    <r>
      <rPr>
        <sz val="12"/>
        <color rgb="FF3B3B3A"/>
        <rFont val="Calibri"/>
        <family val="2"/>
        <scheme val="minor"/>
      </rPr>
      <t>Investment in associate</t>
    </r>
  </si>
  <si>
    <r>
      <rPr>
        <sz val="12"/>
        <color rgb="FF3B3B3A"/>
        <rFont val="Calibri"/>
        <family val="2"/>
        <scheme val="minor"/>
      </rPr>
      <t>Long-term prepayments and other receivables</t>
    </r>
  </si>
  <si>
    <r>
      <rPr>
        <sz val="12"/>
        <color rgb="FF3B3B3A"/>
        <rFont val="Calibri"/>
        <family val="2"/>
        <scheme val="minor"/>
      </rPr>
      <t>Inventories</t>
    </r>
  </si>
  <si>
    <r>
      <rPr>
        <b/>
        <sz val="12"/>
        <color rgb="FF021794"/>
        <rFont val="Calibri"/>
        <family val="2"/>
        <scheme val="minor"/>
      </rPr>
      <t>Non-current assets</t>
    </r>
  </si>
  <si>
    <r>
      <rPr>
        <sz val="12"/>
        <color rgb="FF3B3B3A"/>
        <rFont val="Calibri"/>
        <family val="2"/>
        <scheme val="minor"/>
      </rPr>
      <t>Trade and other receivables</t>
    </r>
  </si>
  <si>
    <r>
      <rPr>
        <sz val="12"/>
        <color rgb="FF3B3B3A"/>
        <rFont val="Calibri"/>
        <family val="2"/>
        <scheme val="minor"/>
      </rPr>
      <t>Current tax asset</t>
    </r>
  </si>
  <si>
    <r>
      <rPr>
        <sz val="12"/>
        <color rgb="FF3B3B3A"/>
        <rFont val="Calibri"/>
        <family val="2"/>
        <scheme val="minor"/>
      </rPr>
      <t>Cash and cash equivalents</t>
    </r>
  </si>
  <si>
    <r>
      <rPr>
        <b/>
        <sz val="12"/>
        <color rgb="FF021794"/>
        <rFont val="Calibri"/>
        <family val="2"/>
        <scheme val="minor"/>
      </rPr>
      <t>Current assets</t>
    </r>
  </si>
  <si>
    <r>
      <rPr>
        <b/>
        <sz val="12"/>
        <color rgb="FF021794"/>
        <rFont val="Calibri"/>
        <family val="2"/>
        <scheme val="minor"/>
      </rPr>
      <t>Total assets</t>
    </r>
  </si>
  <si>
    <r>
      <rPr>
        <b/>
        <sz val="12"/>
        <color rgb="FF283188"/>
        <rFont val="Calibri"/>
        <family val="2"/>
        <scheme val="minor"/>
      </rPr>
      <t>EQUITY</t>
    </r>
  </si>
  <si>
    <r>
      <rPr>
        <sz val="12"/>
        <color rgb="FF3B3B3A"/>
        <rFont val="Calibri"/>
        <family val="2"/>
        <scheme val="minor"/>
      </rPr>
      <t>Shareholders' equity</t>
    </r>
  </si>
  <si>
    <r>
      <rPr>
        <sz val="12"/>
        <color rgb="FF3B3B3A"/>
        <rFont val="Calibri"/>
        <family val="2"/>
        <scheme val="minor"/>
      </rPr>
      <t>Non-controlling interests</t>
    </r>
  </si>
  <si>
    <r>
      <rPr>
        <b/>
        <sz val="12"/>
        <color rgb="FF021794"/>
        <rFont val="Calibri"/>
        <family val="2"/>
        <scheme val="minor"/>
      </rPr>
      <t>Total equity</t>
    </r>
  </si>
  <si>
    <r>
      <rPr>
        <b/>
        <sz val="12"/>
        <color rgb="FF283188"/>
        <rFont val="Calibri"/>
        <family val="2"/>
        <scheme val="minor"/>
      </rPr>
      <t>LIABILITIES</t>
    </r>
  </si>
  <si>
    <r>
      <rPr>
        <sz val="12"/>
        <color rgb="FF3B3B3A"/>
        <rFont val="Calibri"/>
        <family val="2"/>
        <scheme val="minor"/>
      </rPr>
      <t>Lease liabilities</t>
    </r>
  </si>
  <si>
    <r>
      <rPr>
        <sz val="12"/>
        <color rgb="FF3B3B3A"/>
        <rFont val="Calibri"/>
        <family val="2"/>
        <scheme val="minor"/>
      </rPr>
      <t>Provisions</t>
    </r>
  </si>
  <si>
    <r>
      <rPr>
        <sz val="12"/>
        <color rgb="FF3B3B3A"/>
        <rFont val="Calibri"/>
        <family val="2"/>
        <scheme val="minor"/>
      </rPr>
      <t>Deferred tax liabilities</t>
    </r>
  </si>
  <si>
    <r>
      <rPr>
        <b/>
        <sz val="12"/>
        <color rgb="FF021794"/>
        <rFont val="Calibri"/>
        <family val="2"/>
        <scheme val="minor"/>
      </rPr>
      <t>Non-current liabilities</t>
    </r>
  </si>
  <si>
    <r>
      <rPr>
        <sz val="12"/>
        <color rgb="FF3B3B3A"/>
        <rFont val="Calibri"/>
        <family val="2"/>
        <scheme val="minor"/>
      </rPr>
      <t>Interest-bearing borrowings</t>
    </r>
  </si>
  <si>
    <r>
      <rPr>
        <sz val="12"/>
        <color rgb="FF3B3B3A"/>
        <rFont val="Calibri"/>
        <family val="2"/>
        <scheme val="minor"/>
      </rPr>
      <t>Trade and other payables</t>
    </r>
  </si>
  <si>
    <r>
      <rPr>
        <sz val="12"/>
        <color rgb="FF3B3B3A"/>
        <rFont val="Calibri"/>
        <family val="2"/>
        <scheme val="minor"/>
      </rPr>
      <t>Contract liabilities</t>
    </r>
  </si>
  <si>
    <r>
      <rPr>
        <sz val="12"/>
        <color rgb="FF3B3B3A"/>
        <rFont val="Calibri"/>
        <family val="2"/>
        <scheme val="minor"/>
      </rPr>
      <t>Current tax liabilities</t>
    </r>
  </si>
  <si>
    <r>
      <rPr>
        <b/>
        <sz val="12"/>
        <color rgb="FF021794"/>
        <rFont val="Calibri"/>
        <family val="2"/>
        <scheme val="minor"/>
      </rPr>
      <t>Current liabilities</t>
    </r>
  </si>
  <si>
    <r>
      <rPr>
        <b/>
        <sz val="12"/>
        <color rgb="FF021794"/>
        <rFont val="Calibri"/>
        <family val="2"/>
        <scheme val="minor"/>
      </rPr>
      <t>Total liabilities</t>
    </r>
  </si>
  <si>
    <r>
      <rPr>
        <b/>
        <sz val="12"/>
        <color rgb="FF021794"/>
        <rFont val="Calibri"/>
        <family val="2"/>
        <scheme val="minor"/>
      </rPr>
      <t>Total equity and liabilities</t>
    </r>
  </si>
  <si>
    <t>Statement of profit or loss</t>
  </si>
  <si>
    <t>for the period ended</t>
  </si>
  <si>
    <r>
      <rPr>
        <sz val="12"/>
        <color rgb="FF3B3B3A"/>
        <rFont val="Calibri"/>
        <family val="2"/>
        <scheme val="minor"/>
      </rPr>
      <t>Revenue</t>
    </r>
  </si>
  <si>
    <r>
      <rPr>
        <sz val="12"/>
        <color rgb="FF3B3B3A"/>
        <rFont val="Calibri"/>
        <family val="2"/>
        <scheme val="minor"/>
      </rPr>
      <t>Other operating income</t>
    </r>
  </si>
  <si>
    <r>
      <rPr>
        <sz val="12"/>
        <color rgb="FF3B3B3A"/>
        <rFont val="Calibri"/>
        <family val="2"/>
        <scheme val="minor"/>
      </rPr>
      <t>Operating expenses</t>
    </r>
  </si>
  <si>
    <r>
      <rPr>
        <sz val="12"/>
        <color rgb="FF3B3B3A"/>
        <rFont val="Calibri"/>
        <family val="2"/>
        <scheme val="minor"/>
      </rPr>
      <t>Impairment reversal</t>
    </r>
  </si>
  <si>
    <r>
      <rPr>
        <sz val="12"/>
        <color rgb="FF3B3B3A"/>
        <rFont val="Calibri"/>
        <family val="2"/>
        <scheme val="minor"/>
      </rPr>
      <t>Expected credit (losses)/gain on financial assets</t>
    </r>
  </si>
  <si>
    <r>
      <rPr>
        <b/>
        <sz val="12"/>
        <color rgb="FF021794"/>
        <rFont val="Calibri"/>
        <family val="2"/>
        <scheme val="minor"/>
      </rPr>
      <t>Operating profit</t>
    </r>
  </si>
  <si>
    <r>
      <rPr>
        <sz val="12"/>
        <color rgb="FF3B3B3A"/>
        <rFont val="Calibri"/>
        <family val="2"/>
        <scheme val="minor"/>
      </rPr>
      <t>Finance income</t>
    </r>
  </si>
  <si>
    <r>
      <rPr>
        <sz val="12"/>
        <color rgb="FF3B3B3A"/>
        <rFont val="Calibri"/>
        <family val="2"/>
        <scheme val="minor"/>
      </rPr>
      <t>Finance costs</t>
    </r>
  </si>
  <si>
    <r>
      <rPr>
        <sz val="12"/>
        <color rgb="FF3B3B3A"/>
        <rFont val="Calibri"/>
        <family val="2"/>
        <scheme val="minor"/>
      </rPr>
      <t>Share of losses of equity-accounted joint venture and associate</t>
    </r>
  </si>
  <si>
    <r>
      <rPr>
        <b/>
        <sz val="12"/>
        <color rgb="FF021794"/>
        <rFont val="Calibri"/>
        <family val="2"/>
        <scheme val="minor"/>
      </rPr>
      <t>Profit before taxation</t>
    </r>
  </si>
  <si>
    <r>
      <rPr>
        <sz val="12"/>
        <color rgb="FF3B3B3A"/>
        <rFont val="Calibri"/>
        <family val="2"/>
        <scheme val="minor"/>
      </rPr>
      <t>Taxation</t>
    </r>
  </si>
  <si>
    <r>
      <rPr>
        <b/>
        <sz val="12"/>
        <color rgb="FF021794"/>
        <rFont val="Calibri"/>
        <family val="2"/>
        <scheme val="minor"/>
      </rPr>
      <t>Profit for the period</t>
    </r>
  </si>
  <si>
    <r>
      <rPr>
        <b/>
        <sz val="12"/>
        <color rgb="FF021794"/>
        <rFont val="Calibri"/>
        <family val="2"/>
        <scheme val="minor"/>
      </rPr>
      <t>Attributable to:</t>
    </r>
  </si>
  <si>
    <r>
      <rPr>
        <sz val="12"/>
        <color rgb="FF3B3B3A"/>
        <rFont val="Calibri"/>
        <family val="2"/>
        <scheme val="minor"/>
      </rPr>
      <t>Owners of Kumba</t>
    </r>
  </si>
  <si>
    <r>
      <rPr>
        <b/>
        <sz val="12"/>
        <color rgb="FF021794"/>
        <rFont val="Calibri"/>
        <family val="2"/>
        <scheme val="minor"/>
      </rPr>
      <t>Earnings per share attributable to the ordinary equity holders of Kumba</t>
    </r>
  </si>
  <si>
    <r>
      <rPr>
        <b/>
        <sz val="12"/>
        <color rgb="FF021794"/>
        <rFont val="Calibri"/>
        <family val="2"/>
        <scheme val="minor"/>
      </rPr>
      <t>(Rand per share)</t>
    </r>
  </si>
  <si>
    <r>
      <rPr>
        <sz val="12"/>
        <color rgb="FF3B3B3A"/>
        <rFont val="Calibri"/>
        <family val="2"/>
        <scheme val="minor"/>
      </rPr>
      <t>Basic</t>
    </r>
  </si>
  <si>
    <r>
      <rPr>
        <sz val="12"/>
        <color rgb="FF3B3B3A"/>
        <rFont val="Calibri"/>
        <family val="2"/>
        <scheme val="minor"/>
      </rPr>
      <t>Diluted</t>
    </r>
  </si>
  <si>
    <t>Statement of other comprehensive income</t>
  </si>
  <si>
    <t xml:space="preserve">Profit for the period                                  
</t>
  </si>
  <si>
    <t xml:space="preserve"> Other comprehensive (loss)/income for the period</t>
  </si>
  <si>
    <r>
      <t>Exchange differences on translation of foreign operations</t>
    </r>
    <r>
      <rPr>
        <vertAlign val="superscript"/>
        <sz val="12"/>
        <color rgb="FF000000"/>
        <rFont val="Calibri"/>
        <family val="2"/>
        <scheme val="minor"/>
      </rPr>
      <t>1</t>
    </r>
  </si>
  <si>
    <t>Total comprehensive income for the period</t>
  </si>
  <si>
    <t>Attributable to:</t>
  </si>
  <si>
    <t>Owners of Kumba</t>
  </si>
  <si>
    <t>Non-controlling interests</t>
  </si>
  <si>
    <r>
      <rPr>
        <vertAlign val="superscript"/>
        <sz val="12"/>
        <color rgb="FF3B3B3A"/>
        <rFont val="Calibri"/>
        <family val="2"/>
        <scheme val="minor"/>
      </rPr>
      <t>1</t>
    </r>
    <r>
      <rPr>
        <sz val="12"/>
        <color rgb="FF3B3B3A"/>
        <rFont val="Calibri"/>
        <family val="2"/>
        <scheme val="minor"/>
      </rPr>
      <t xml:space="preserve">     There is no tax attributable to items included in other comprehensive income and all items will be subsequently reclassified to profit or loss. 
       No deferred tax is recognised as there is no accounting or tax base for these items as they pertain to current assets.</t>
    </r>
  </si>
  <si>
    <t>Statement of changes in equity</t>
  </si>
  <si>
    <r>
      <rPr>
        <b/>
        <sz val="12"/>
        <color rgb="FF021794"/>
        <rFont val="Calibri"/>
        <family val="2"/>
        <scheme val="minor"/>
      </rPr>
      <t>Total equity at the beginning of the period</t>
    </r>
  </si>
  <si>
    <r>
      <rPr>
        <b/>
        <sz val="12"/>
        <color rgb="FF021794"/>
        <rFont val="Calibri"/>
        <family val="2"/>
        <scheme val="minor"/>
      </rPr>
      <t>Changes in share capital and premium</t>
    </r>
  </si>
  <si>
    <r>
      <rPr>
        <sz val="12"/>
        <color rgb="FF3B3B3A"/>
        <rFont val="Calibri"/>
        <family val="2"/>
        <scheme val="minor"/>
      </rPr>
      <t>Treasury shares issued to employees under employee share incentive schemes</t>
    </r>
  </si>
  <si>
    <r>
      <rPr>
        <sz val="12"/>
        <color rgb="FF3B3B3A"/>
        <rFont val="Calibri"/>
        <family val="2"/>
        <scheme val="minor"/>
      </rPr>
      <t>Purchase of treasury shares</t>
    </r>
  </si>
  <si>
    <r>
      <rPr>
        <b/>
        <sz val="12"/>
        <color rgb="FF021794"/>
        <rFont val="Calibri"/>
        <family val="2"/>
        <scheme val="minor"/>
      </rPr>
      <t>Changes in reserves</t>
    </r>
  </si>
  <si>
    <r>
      <rPr>
        <sz val="12"/>
        <color rgb="FF3B3B3A"/>
        <rFont val="Calibri"/>
        <family val="2"/>
        <scheme val="minor"/>
      </rPr>
      <t>Equity-settled share-based payment expenses</t>
    </r>
  </si>
  <si>
    <r>
      <rPr>
        <sz val="12"/>
        <color rgb="FF3B3B3A"/>
        <rFont val="Calibri"/>
        <family val="2"/>
        <scheme val="minor"/>
      </rPr>
      <t>Vesting of shares under employee share incentive schemes</t>
    </r>
  </si>
  <si>
    <r>
      <rPr>
        <sz val="12"/>
        <color rgb="FF3B3B3A"/>
        <rFont val="Calibri"/>
        <family val="2"/>
        <scheme val="minor"/>
      </rPr>
      <t>Total comprehensive income for the period</t>
    </r>
  </si>
  <si>
    <r>
      <rPr>
        <sz val="12"/>
        <color rgb="FF3B3B3A"/>
        <rFont val="Calibri"/>
        <family val="2"/>
        <scheme val="minor"/>
      </rPr>
      <t>Dividends paid</t>
    </r>
  </si>
  <si>
    <r>
      <rPr>
        <b/>
        <sz val="12"/>
        <color rgb="FF021794"/>
        <rFont val="Calibri"/>
        <family val="2"/>
        <scheme val="minor"/>
      </rPr>
      <t>Changes in non-controlling interests</t>
    </r>
  </si>
  <si>
    <r>
      <rPr>
        <b/>
        <sz val="12"/>
        <color rgb="FF021794"/>
        <rFont val="Calibri"/>
        <family val="2"/>
        <scheme val="minor"/>
      </rPr>
      <t>Total equity at the end of the period</t>
    </r>
  </si>
  <si>
    <r>
      <rPr>
        <b/>
        <sz val="12"/>
        <color rgb="FF021794"/>
        <rFont val="Calibri"/>
        <family val="2"/>
        <scheme val="minor"/>
      </rPr>
      <t>Comprising:</t>
    </r>
  </si>
  <si>
    <r>
      <rPr>
        <sz val="12"/>
        <color rgb="FF3B3B3A"/>
        <rFont val="Calibri"/>
        <family val="2"/>
        <scheme val="minor"/>
      </rPr>
      <t>Share capital and premium (net of treasury shares)</t>
    </r>
  </si>
  <si>
    <r>
      <rPr>
        <sz val="12"/>
        <color rgb="FF3B3B3A"/>
        <rFont val="Calibri"/>
        <family val="2"/>
        <scheme val="minor"/>
      </rPr>
      <t>Share capital</t>
    </r>
  </si>
  <si>
    <r>
      <rPr>
        <sz val="12"/>
        <color rgb="FF3B3B3A"/>
        <rFont val="Calibri"/>
        <family val="2"/>
        <scheme val="minor"/>
      </rPr>
      <t>Share premium</t>
    </r>
  </si>
  <si>
    <r>
      <rPr>
        <sz val="12"/>
        <color rgb="FF3B3B3A"/>
        <rFont val="Calibri"/>
        <family val="2"/>
        <scheme val="minor"/>
      </rPr>
      <t>Treasury shares</t>
    </r>
  </si>
  <si>
    <r>
      <rPr>
        <sz val="12"/>
        <color rgb="FF3B3B3A"/>
        <rFont val="Calibri"/>
        <family val="2"/>
        <scheme val="minor"/>
      </rPr>
      <t>Equity-settled share-based payment reserve</t>
    </r>
  </si>
  <si>
    <r>
      <rPr>
        <sz val="12"/>
        <color rgb="FF3B3B3A"/>
        <rFont val="Calibri"/>
        <family val="2"/>
        <scheme val="minor"/>
      </rPr>
      <t>Foreign currency translation reserve</t>
    </r>
  </si>
  <si>
    <r>
      <rPr>
        <sz val="12"/>
        <color rgb="FF3B3B3A"/>
        <rFont val="Calibri"/>
        <family val="2"/>
        <scheme val="minor"/>
      </rPr>
      <t>Retained earnings</t>
    </r>
  </si>
  <si>
    <r>
      <rPr>
        <b/>
        <sz val="12"/>
        <color rgb="FF021794"/>
        <rFont val="Calibri"/>
        <family val="2"/>
        <scheme val="minor"/>
      </rPr>
      <t>Shareholders' equity</t>
    </r>
  </si>
  <si>
    <t>Dividend declared (Rand per share)</t>
  </si>
  <si>
    <r>
      <t>Interim</t>
    </r>
    <r>
      <rPr>
        <vertAlign val="superscript"/>
        <sz val="12"/>
        <color rgb="FF3B3B3A"/>
        <rFont val="Calibri"/>
        <family val="2"/>
        <scheme val="minor"/>
      </rPr>
      <t>1</t>
    </r>
    <r>
      <rPr>
        <sz val="12"/>
        <color rgb="FF3B3B3A"/>
        <rFont val="Calibri"/>
        <family val="2"/>
        <scheme val="minor"/>
      </rPr>
      <t xml:space="preserve"> </t>
    </r>
  </si>
  <si>
    <t>Final</t>
  </si>
  <si>
    <t>n/a</t>
  </si>
  <si>
    <r>
      <rPr>
        <b/>
        <sz val="12"/>
        <color rgb="FF021794"/>
        <rFont val="Calibri"/>
        <family val="2"/>
        <scheme val="minor"/>
      </rPr>
      <t>Total</t>
    </r>
  </si>
  <si>
    <r>
      <rPr>
        <vertAlign val="superscript"/>
        <sz val="12"/>
        <color rgb="FF3B3B3A"/>
        <rFont val="Calibri"/>
        <family val="2"/>
        <scheme val="minor"/>
      </rPr>
      <t>1</t>
    </r>
    <r>
      <rPr>
        <sz val="12"/>
        <color rgb="FF3B3B3A"/>
        <rFont val="Calibri"/>
        <family val="2"/>
        <scheme val="minor"/>
      </rPr>
      <t xml:space="preserve">     The interim dividend was declared after 30 June 2025 and has not been recognised as a liability in this interim financial report. 
       It will be recognised in shareholders' equity for the year ending 31 December 2025. </t>
    </r>
  </si>
  <si>
    <t>Condensed consolidated statement of cash flows</t>
  </si>
  <si>
    <t>Rand million</t>
  </si>
  <si>
    <t>Cash receipts from customers</t>
  </si>
  <si>
    <t>Cash paid to suppliers and employees</t>
  </si>
  <si>
    <t>Cash generated from operations</t>
  </si>
  <si>
    <t>Finance income received</t>
  </si>
  <si>
    <t>Finance costs paid</t>
  </si>
  <si>
    <t>Taxation paid</t>
  </si>
  <si>
    <t>Cash flows utilised in investing activities</t>
  </si>
  <si>
    <t>Additions to property, plant and equipment</t>
  </si>
  <si>
    <t>Proceeds from disposal of property, plant and equipment</t>
  </si>
  <si>
    <t>Cash flows utilised in financing activities</t>
  </si>
  <si>
    <t>Interest-bearing borrowings raised</t>
  </si>
  <si>
    <t>Interest-bearing borrowings repaid</t>
  </si>
  <si>
    <t>Purchase of treasury shares</t>
  </si>
  <si>
    <t>Dividends paid to owners of Kumba</t>
  </si>
  <si>
    <t>Dividends paid to non-controlling shareholders</t>
  </si>
  <si>
    <t>Payments of lease liabilities</t>
  </si>
  <si>
    <t>Net decrease in cash and cash equivalents</t>
  </si>
  <si>
    <t>Cash and cash equivalents at the beginning of the period</t>
  </si>
  <si>
    <t>Foreign currency exchange (losses)/gains on cash and cash equivalents</t>
  </si>
  <si>
    <t>Cash and cash equivalents at the end of the period</t>
  </si>
  <si>
    <t>Headline earnings</t>
  </si>
  <si>
    <r>
      <rPr>
        <b/>
        <sz val="12"/>
        <color rgb="FF021794"/>
        <rFont val="Calibri"/>
        <family val="2"/>
        <scheme val="minor"/>
      </rPr>
      <t>Reconciliation of headline earnings</t>
    </r>
  </si>
  <si>
    <r>
      <rPr>
        <sz val="12"/>
        <color rgb="FF3B3B3A"/>
        <rFont val="Calibri"/>
        <family val="2"/>
        <scheme val="minor"/>
      </rPr>
      <t>Profit attributable to owners of Kumba</t>
    </r>
  </si>
  <si>
    <r>
      <rPr>
        <sz val="12"/>
        <color rgb="FF3B3B3A"/>
        <rFont val="Calibri"/>
        <family val="2"/>
        <scheme val="minor"/>
      </rPr>
      <t>Net loss/(gain) on disposal and scrapping of property, plant and equipment</t>
    </r>
  </si>
  <si>
    <r>
      <rPr>
        <sz val="12"/>
        <color rgb="FF3B3B3A"/>
        <rFont val="Calibri"/>
        <family val="2"/>
        <scheme val="minor"/>
      </rPr>
      <t>Taxation effect of adjustments</t>
    </r>
  </si>
  <si>
    <r>
      <rPr>
        <sz val="12"/>
        <color rgb="FF3B3B3A"/>
        <rFont val="Calibri"/>
        <family val="2"/>
        <scheme val="minor"/>
      </rPr>
      <t>Non-controlling interests in adjustments</t>
    </r>
  </si>
  <si>
    <r>
      <rPr>
        <b/>
        <sz val="12"/>
        <color rgb="FF021794"/>
        <rFont val="Calibri"/>
        <family val="2"/>
        <scheme val="minor"/>
      </rPr>
      <t>Headline earnings</t>
    </r>
  </si>
  <si>
    <r>
      <rPr>
        <b/>
        <sz val="12"/>
        <color rgb="FF021794"/>
        <rFont val="Calibri"/>
        <family val="2"/>
        <scheme val="minor"/>
      </rPr>
      <t>Headline earnings (Rand per share)</t>
    </r>
  </si>
  <si>
    <r>
      <rPr>
        <sz val="12"/>
        <color rgb="FF3B3B3A"/>
        <rFont val="Calibri"/>
        <family val="2"/>
        <scheme val="minor"/>
      </rPr>
      <t>The calculation of basic and diluted earnings and headline earnings per share is based on the weighted average number of ordinary shares in issue as follows:</t>
    </r>
  </si>
  <si>
    <r>
      <rPr>
        <sz val="12"/>
        <color rgb="FF3B3B3A"/>
        <rFont val="Calibri"/>
        <family val="2"/>
        <scheme val="minor"/>
      </rPr>
      <t>Weighted average number of ordinary shares</t>
    </r>
  </si>
  <si>
    <r>
      <rPr>
        <sz val="12"/>
        <color rgb="FF3B3B3A"/>
        <rFont val="Calibri"/>
        <family val="2"/>
        <scheme val="minor"/>
      </rPr>
      <t>Diluted weighted average number of ordinary shares</t>
    </r>
  </si>
  <si>
    <r>
      <rPr>
        <sz val="12"/>
        <color rgb="FF3B3B3A"/>
        <rFont val="Calibri"/>
        <family val="2"/>
        <scheme val="minor"/>
      </rPr>
      <t>The dilution adjustment of 700,923 shares at 30 June 2025 (30 June 2024: 618,753 and 31 December 2024: 789,464) is as a result of the share options granted under the various employee share incentive schemes.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</si>
</sst>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_);\(0\)"/>
    <numFmt numFmtId="165" formatCode="_(* #,##0_);_(* \(#,##0\);_(* &quot;-&quot;??_);_(@_)"/>
  </numFmts>
  <fonts count="24">
    <font>
      <sz val="10"/>
      <color rgb="FF000000"/>
      <name val="Times New Roman"/>
      <charset val="204"/>
    </font>
    <font>
      <sz val="10"/>
      <color rgb="FF000000"/>
      <name val="Times New Roman"/>
      <charset val="204"/>
    </font>
    <font>
      <b/>
      <sz val="20"/>
      <color rgb="FF021794"/>
      <name val="Calibri"/>
      <family val="2"/>
      <scheme val="minor"/>
    </font>
    <font>
      <sz val="11"/>
      <color rgb="FF000000"/>
      <name val="Calibri"/>
      <family val="2"/>
      <scheme val="minor"/>
    </font>
    <font>
      <sz val="11"/>
      <name val="Calibri"/>
      <family val="2"/>
      <scheme val="minor"/>
    </font>
    <font>
      <sz val="20"/>
      <color rgb="FF021794"/>
      <name val="Calibri"/>
      <family val="2"/>
      <scheme val="minor"/>
    </font>
    <font>
      <sz val="20"/>
      <color rgb="FF000000"/>
      <name val="Calibri"/>
      <family val="2"/>
      <scheme val="minor"/>
    </font>
    <font>
      <sz val="12"/>
      <color rgb="FF000000"/>
      <name val="Calibri"/>
      <family val="2"/>
      <scheme val="minor"/>
    </font>
    <font>
      <sz val="12"/>
      <color rgb="FF021794"/>
      <name val="Calibri"/>
      <family val="2"/>
      <scheme val="minor"/>
    </font>
    <font>
      <b/>
      <sz val="12"/>
      <name val="Calibri"/>
      <family val="2"/>
      <scheme val="minor"/>
    </font>
    <font>
      <sz val="12"/>
      <name val="Calibri"/>
      <family val="2"/>
      <scheme val="minor"/>
    </font>
    <font>
      <b/>
      <sz val="12"/>
      <color rgb="FFFFFFFF"/>
      <name val="Calibri"/>
      <family val="2"/>
      <scheme val="minor"/>
    </font>
    <font>
      <b/>
      <sz val="12"/>
      <color rgb="FF021794"/>
      <name val="Calibri"/>
      <family val="2"/>
      <scheme val="minor"/>
    </font>
    <font>
      <sz val="12"/>
      <color rgb="FF3B3B3A"/>
      <name val="Calibri"/>
      <family val="2"/>
      <scheme val="minor"/>
    </font>
    <font>
      <vertAlign val="superscript"/>
      <sz val="12"/>
      <color rgb="FF3B3B3A"/>
      <name val="Calibri"/>
      <family val="2"/>
      <scheme val="minor"/>
    </font>
    <font>
      <sz val="10"/>
      <color rgb="FF000000"/>
      <name val="Calibri"/>
      <family val="2"/>
      <scheme val="minor"/>
    </font>
    <font>
      <sz val="20"/>
      <color rgb="FF031795"/>
      <name val="Calibri"/>
      <family val="2"/>
      <scheme val="minor"/>
    </font>
    <font>
      <sz val="12"/>
      <color rgb="FF031795"/>
      <name val="Calibri"/>
      <family val="2"/>
      <scheme val="minor"/>
    </font>
    <font>
      <sz val="12"/>
      <color rgb="FF3C3C3B"/>
      <name val="Calibri"/>
      <family val="2"/>
      <scheme val="minor"/>
    </font>
    <font>
      <b/>
      <sz val="12"/>
      <color rgb="FF031795"/>
      <name val="Calibri"/>
      <family val="2"/>
      <scheme val="minor"/>
    </font>
    <font>
      <b/>
      <sz val="12"/>
      <color rgb="FF000000"/>
      <name val="Calibri"/>
      <family val="2"/>
      <scheme val="minor"/>
    </font>
    <font>
      <sz val="12"/>
      <color rgb="FF000080"/>
      <name val="Calibri"/>
      <family val="2"/>
      <scheme val="minor"/>
    </font>
    <font>
      <vertAlign val="superscript"/>
      <sz val="12"/>
      <color rgb="FF000000"/>
      <name val="Calibri"/>
      <family val="2"/>
      <scheme val="minor"/>
    </font>
    <font>
      <b/>
      <sz val="12"/>
      <color rgb="FF283188"/>
      <name val="Calibri"/>
      <family val="2"/>
      <scheme val="minor"/>
    </font>
  </fonts>
  <fills count="5">
    <fill>
      <patternFill patternType="none"/>
    </fill>
    <fill>
      <patternFill patternType="gray125"/>
    </fill>
    <fill>
      <patternFill patternType="solid">
        <fgColor rgb="FF337FF6"/>
      </patternFill>
    </fill>
    <fill>
      <patternFill patternType="solid">
        <fgColor rgb="FFEBF2FE"/>
      </patternFill>
    </fill>
    <fill>
      <patternFill patternType="solid">
        <fgColor rgb="FFEBF2FE"/>
        <bgColor indexed="64"/>
      </patternFill>
    </fill>
  </fills>
  <borders count="18">
    <border>
      <left/>
      <right/>
      <top/>
      <bottom/>
      <diagonal/>
    </border>
    <border>
      <left/>
      <right/>
      <top/>
      <bottom style="thin">
        <color rgb="FF021794"/>
      </bottom>
      <diagonal/>
    </border>
    <border>
      <left/>
      <right style="thin">
        <color rgb="FFFFFFFF"/>
      </right>
      <top/>
      <bottom style="thin">
        <color rgb="FF021794"/>
      </bottom>
      <diagonal/>
    </border>
    <border>
      <left style="thin">
        <color rgb="FFFFFFFF"/>
      </left>
      <right/>
      <top/>
      <bottom/>
      <diagonal/>
    </border>
    <border>
      <left/>
      <right style="thin">
        <color rgb="FFFFFFFF"/>
      </right>
      <top/>
      <bottom/>
      <diagonal/>
    </border>
    <border>
      <left/>
      <right/>
      <top style="thin">
        <color rgb="FF021794"/>
      </top>
      <bottom/>
      <diagonal/>
    </border>
    <border>
      <left/>
      <right style="thin">
        <color rgb="FFFFFFFF"/>
      </right>
      <top style="thin">
        <color rgb="FF021794"/>
      </top>
      <bottom/>
      <diagonal/>
    </border>
    <border>
      <left style="thin">
        <color rgb="FFFFFFFF"/>
      </left>
      <right/>
      <top/>
      <bottom style="thin">
        <color rgb="FF021794"/>
      </bottom>
      <diagonal/>
    </border>
    <border>
      <left/>
      <right/>
      <top style="thin">
        <color rgb="FF021794"/>
      </top>
      <bottom style="thin">
        <color rgb="FF021794"/>
      </bottom>
      <diagonal/>
    </border>
    <border>
      <left style="thin">
        <color rgb="FFFFFFFF"/>
      </left>
      <right/>
      <top style="thin">
        <color rgb="FF021794"/>
      </top>
      <bottom style="thin">
        <color rgb="FF021794"/>
      </bottom>
      <diagonal/>
    </border>
    <border>
      <left style="thin">
        <color rgb="FFFFFFFF"/>
      </left>
      <right/>
      <top style="thin">
        <color rgb="FF021794"/>
      </top>
      <bottom/>
      <diagonal/>
    </border>
    <border>
      <left style="thin">
        <color rgb="FF021794"/>
      </left>
      <right/>
      <top style="thin">
        <color rgb="FF021794"/>
      </top>
      <bottom style="thin">
        <color rgb="FF021794"/>
      </bottom>
      <diagonal/>
    </border>
    <border>
      <left/>
      <right style="thin">
        <color rgb="FF021794"/>
      </right>
      <top/>
      <bottom/>
      <diagonal/>
    </border>
    <border>
      <left style="thin">
        <color rgb="FF021794"/>
      </left>
      <right/>
      <top style="thin">
        <color rgb="FF021794"/>
      </top>
      <bottom/>
      <diagonal/>
    </border>
    <border>
      <left/>
      <right style="thin">
        <color rgb="FF021794"/>
      </right>
      <top style="thin">
        <color rgb="FF021794"/>
      </top>
      <bottom/>
      <diagonal/>
    </border>
    <border>
      <left style="thin">
        <color rgb="FF021794"/>
      </left>
      <right/>
      <top/>
      <bottom/>
      <diagonal/>
    </border>
    <border>
      <left style="thin">
        <color rgb="FF021794"/>
      </left>
      <right/>
      <top/>
      <bottom style="thin">
        <color rgb="FF021794"/>
      </bottom>
      <diagonal/>
    </border>
    <border>
      <left/>
      <right style="thin">
        <color rgb="FF021794"/>
      </right>
      <top/>
      <bottom style="thin">
        <color rgb="FF021794"/>
      </bottom>
      <diagonal/>
    </border>
  </borders>
  <cellStyleXfs count="2">
    <xf numFmtId="0" fontId="0" fillId="0" borderId="0"/>
    <xf numFmtId="43" fontId="1" fillId="0" borderId="0" applyFont="0" applyFill="0" applyBorder="0" applyAlignment="0" applyProtection="0"/>
  </cellStyleXfs>
  <cellXfs count="177">
    <xf numFmtId="0" fontId="0" fillId="0" borderId="0" xfId="0" applyAlignment="1">
      <alignment horizontal="left" vertical="top"/>
    </xf>
    <xf numFmtId="0" fontId="2" fillId="0" borderId="0" xfId="0" applyFont="1" applyAlignment="1">
      <alignment wrapText="1"/>
    </xf>
    <xf numFmtId="0" fontId="3" fillId="0" borderId="0" xfId="0" applyFont="1" applyAlignment="1">
      <alignment vertical="center" wrapText="1"/>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wrapText="1"/>
    </xf>
    <xf numFmtId="0" fontId="5"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horizontal="left" vertical="top"/>
    </xf>
    <xf numFmtId="0" fontId="9" fillId="0" borderId="1" xfId="0" applyFont="1" applyBorder="1" applyAlignment="1">
      <alignment horizontal="left" wrapText="1"/>
    </xf>
    <xf numFmtId="0" fontId="7" fillId="0" borderId="0" xfId="0" applyFont="1" applyAlignment="1">
      <alignment horizontal="left" vertical="top" wrapText="1"/>
    </xf>
    <xf numFmtId="0" fontId="9" fillId="0" borderId="5" xfId="0" applyFont="1" applyBorder="1" applyAlignment="1">
      <alignment horizontal="left" vertical="top" wrapText="1"/>
    </xf>
    <xf numFmtId="0" fontId="7" fillId="0" borderId="5" xfId="0" applyFont="1" applyBorder="1" applyAlignment="1">
      <alignment horizontal="left" wrapText="1"/>
    </xf>
    <xf numFmtId="0" fontId="7" fillId="0" borderId="0" xfId="0" applyFont="1" applyAlignment="1">
      <alignment horizontal="left" wrapText="1"/>
    </xf>
    <xf numFmtId="0" fontId="9" fillId="0" borderId="0" xfId="0" applyFont="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9" fillId="0" borderId="8" xfId="0" applyFont="1" applyBorder="1" applyAlignment="1">
      <alignment horizontal="left" vertical="top" wrapText="1"/>
    </xf>
    <xf numFmtId="0" fontId="10" fillId="0" borderId="0" xfId="0" applyFont="1" applyAlignment="1">
      <alignment horizontal="left" vertical="top" wrapText="1" indent="1"/>
    </xf>
    <xf numFmtId="2" fontId="13" fillId="0" borderId="8" xfId="0" applyNumberFormat="1" applyFont="1" applyBorder="1" applyAlignment="1">
      <alignment horizontal="right" vertical="top" shrinkToFit="1"/>
    </xf>
    <xf numFmtId="0" fontId="8" fillId="0" borderId="0" xfId="0" applyFont="1" applyAlignment="1">
      <alignment horizontal="left" vertical="center" wrapText="1"/>
    </xf>
    <xf numFmtId="0" fontId="10" fillId="0" borderId="5" xfId="0" applyFont="1" applyBorder="1" applyAlignment="1">
      <alignment horizontal="left" vertical="top" wrapText="1"/>
    </xf>
    <xf numFmtId="0" fontId="10" fillId="0" borderId="1" xfId="0" applyFont="1" applyBorder="1" applyAlignment="1">
      <alignment horizontal="left" vertical="top" wrapText="1" indent="1"/>
    </xf>
    <xf numFmtId="0" fontId="7" fillId="3" borderId="6" xfId="0" applyFont="1" applyFill="1" applyBorder="1" applyAlignment="1">
      <alignment vertical="center" wrapText="1"/>
    </xf>
    <xf numFmtId="0" fontId="7" fillId="3" borderId="5" xfId="0" applyFont="1" applyFill="1" applyBorder="1" applyAlignment="1">
      <alignment wrapText="1"/>
    </xf>
    <xf numFmtId="0" fontId="10" fillId="0" borderId="0" xfId="0" applyFont="1" applyAlignment="1">
      <alignment vertical="top" wrapText="1"/>
    </xf>
    <xf numFmtId="0" fontId="7" fillId="0" borderId="3" xfId="0" applyFont="1" applyBorder="1" applyAlignment="1">
      <alignment wrapText="1"/>
    </xf>
    <xf numFmtId="0" fontId="7" fillId="0" borderId="0" xfId="0" applyFont="1" applyAlignment="1">
      <alignment wrapText="1"/>
    </xf>
    <xf numFmtId="0" fontId="4" fillId="0" borderId="0" xfId="0" applyFont="1" applyAlignment="1">
      <alignment vertical="top" wrapText="1"/>
    </xf>
    <xf numFmtId="165" fontId="13" fillId="0" borderId="0" xfId="1" applyNumberFormat="1" applyFont="1" applyAlignment="1">
      <alignment horizontal="right" vertical="top" shrinkToFit="1"/>
    </xf>
    <xf numFmtId="165" fontId="13" fillId="0" borderId="8" xfId="1" applyNumberFormat="1" applyFont="1" applyBorder="1" applyAlignment="1">
      <alignment horizontal="right" vertical="top" shrinkToFit="1"/>
    </xf>
    <xf numFmtId="165" fontId="13" fillId="0" borderId="14" xfId="1" applyNumberFormat="1" applyFont="1" applyBorder="1" applyAlignment="1">
      <alignment horizontal="right" vertical="top" shrinkToFit="1"/>
    </xf>
    <xf numFmtId="165" fontId="13" fillId="0" borderId="12" xfId="1" applyNumberFormat="1" applyFont="1" applyBorder="1" applyAlignment="1">
      <alignment horizontal="right" vertical="top" shrinkToFit="1"/>
    </xf>
    <xf numFmtId="165" fontId="13" fillId="0" borderId="5" xfId="1" applyNumberFormat="1" applyFont="1" applyBorder="1" applyAlignment="1">
      <alignment horizontal="right" vertical="top" shrinkToFit="1"/>
    </xf>
    <xf numFmtId="165" fontId="13" fillId="0" borderId="1" xfId="1" applyNumberFormat="1" applyFont="1" applyBorder="1" applyAlignment="1">
      <alignment horizontal="right" vertical="top" shrinkToFit="1"/>
    </xf>
    <xf numFmtId="0" fontId="7" fillId="0" borderId="5" xfId="0" applyFont="1" applyBorder="1" applyAlignment="1">
      <alignment horizontal="left" vertical="top" wrapText="1"/>
    </xf>
    <xf numFmtId="0" fontId="13" fillId="0" borderId="0" xfId="0" applyFont="1" applyAlignment="1">
      <alignment horizontal="left" vertical="top" wrapText="1"/>
    </xf>
    <xf numFmtId="0" fontId="7" fillId="0" borderId="1" xfId="0" applyFont="1" applyBorder="1" applyAlignment="1">
      <alignment horizontal="left" vertical="top" wrapText="1"/>
    </xf>
    <xf numFmtId="0" fontId="12" fillId="3" borderId="2" xfId="0" applyFont="1" applyFill="1" applyBorder="1" applyAlignment="1">
      <alignment horizontal="right" vertical="top" wrapText="1"/>
    </xf>
    <xf numFmtId="0" fontId="7" fillId="0" borderId="7" xfId="0" applyFont="1" applyBorder="1" applyAlignment="1">
      <alignment horizontal="right" vertical="top" wrapText="1"/>
    </xf>
    <xf numFmtId="0" fontId="15" fillId="0" borderId="0" xfId="0" applyFont="1" applyAlignment="1">
      <alignment horizontal="left" vertical="top"/>
    </xf>
    <xf numFmtId="0" fontId="16" fillId="0" borderId="0" xfId="0" applyFont="1" applyAlignment="1">
      <alignment horizontal="left" vertical="center"/>
    </xf>
    <xf numFmtId="0" fontId="17" fillId="0" borderId="0" xfId="0" applyFont="1" applyAlignment="1">
      <alignment horizontal="left" vertical="center"/>
    </xf>
    <xf numFmtId="0" fontId="11" fillId="2" borderId="1" xfId="0" applyFont="1" applyFill="1" applyBorder="1" applyAlignment="1">
      <alignment horizontal="right" vertical="center" wrapText="1"/>
    </xf>
    <xf numFmtId="0" fontId="8" fillId="3" borderId="3" xfId="0" applyFont="1" applyFill="1" applyBorder="1" applyAlignment="1">
      <alignment horizontal="right" vertical="center" wrapText="1"/>
    </xf>
    <xf numFmtId="3" fontId="18" fillId="0" borderId="0" xfId="0" applyNumberFormat="1" applyFont="1" applyAlignment="1">
      <alignment horizontal="right" vertical="center"/>
    </xf>
    <xf numFmtId="3" fontId="19" fillId="4" borderId="0" xfId="0" applyNumberFormat="1" applyFont="1" applyFill="1" applyAlignment="1">
      <alignment horizontal="right" vertical="center"/>
    </xf>
    <xf numFmtId="0" fontId="18" fillId="0" borderId="0" xfId="0" applyFont="1" applyAlignment="1">
      <alignment horizontal="left" vertical="center"/>
    </xf>
    <xf numFmtId="0" fontId="19" fillId="4" borderId="0" xfId="0" applyFont="1" applyFill="1" applyAlignment="1">
      <alignment horizontal="right" vertical="center"/>
    </xf>
    <xf numFmtId="0" fontId="19" fillId="0" borderId="5" xfId="0" applyFont="1" applyBorder="1" applyAlignment="1">
      <alignment horizontal="left" vertical="top" wrapText="1"/>
    </xf>
    <xf numFmtId="0" fontId="21" fillId="0" borderId="0" xfId="0" applyFont="1"/>
    <xf numFmtId="0" fontId="7" fillId="0" borderId="0" xfId="0" applyFont="1" applyAlignment="1">
      <alignment vertical="center" wrapText="1"/>
    </xf>
    <xf numFmtId="0" fontId="8" fillId="0" borderId="0" xfId="0" applyFont="1" applyAlignment="1">
      <alignment vertical="center" wrapText="1"/>
    </xf>
    <xf numFmtId="0" fontId="7" fillId="0" borderId="8" xfId="0" applyFont="1" applyBorder="1" applyAlignment="1">
      <alignment horizontal="left" wrapText="1"/>
    </xf>
    <xf numFmtId="0" fontId="8" fillId="0" borderId="0" xfId="0" applyFont="1" applyAlignment="1">
      <alignment horizontal="left" vertical="top" wrapText="1"/>
    </xf>
    <xf numFmtId="0" fontId="7" fillId="0" borderId="0" xfId="0" applyFont="1" applyAlignment="1">
      <alignment vertical="top" wrapText="1"/>
    </xf>
    <xf numFmtId="0" fontId="7" fillId="0" borderId="1" xfId="0" applyFont="1" applyBorder="1" applyAlignment="1">
      <alignment vertical="top" wrapText="1"/>
    </xf>
    <xf numFmtId="0" fontId="19" fillId="0" borderId="8" xfId="0" applyFont="1" applyBorder="1" applyAlignment="1">
      <alignment horizontal="left" vertical="top" wrapText="1"/>
    </xf>
    <xf numFmtId="0" fontId="12" fillId="0" borderId="5" xfId="0" applyFont="1" applyBorder="1" applyAlignment="1">
      <alignment horizontal="left" vertical="top" wrapText="1"/>
    </xf>
    <xf numFmtId="0" fontId="12" fillId="0" borderId="5" xfId="0" applyFont="1" applyBorder="1" applyAlignment="1">
      <alignment vertical="top" wrapText="1"/>
    </xf>
    <xf numFmtId="0" fontId="19" fillId="0" borderId="0" xfId="0" applyFont="1" applyAlignment="1">
      <alignment horizontal="left"/>
    </xf>
    <xf numFmtId="0" fontId="19" fillId="0" borderId="0" xfId="0" applyFont="1" applyAlignment="1">
      <alignment horizontal="left" vertical="center"/>
    </xf>
    <xf numFmtId="0" fontId="12" fillId="0" borderId="0" xfId="0" applyFont="1" applyAlignment="1">
      <alignment horizontal="left" vertical="top" wrapText="1"/>
    </xf>
    <xf numFmtId="37" fontId="19" fillId="4" borderId="0" xfId="0" applyNumberFormat="1" applyFont="1" applyFill="1" applyAlignment="1">
      <alignment horizontal="right" vertical="center"/>
    </xf>
    <xf numFmtId="165" fontId="18" fillId="0" borderId="0" xfId="1" applyNumberFormat="1" applyFont="1" applyAlignment="1">
      <alignment horizontal="right" vertical="center"/>
    </xf>
    <xf numFmtId="165" fontId="7" fillId="0" borderId="0" xfId="1" applyNumberFormat="1" applyFont="1" applyAlignment="1">
      <alignment horizontal="left" vertical="top"/>
    </xf>
    <xf numFmtId="165" fontId="19" fillId="4" borderId="0" xfId="1" applyNumberFormat="1" applyFont="1" applyFill="1" applyAlignment="1">
      <alignment horizontal="right" vertical="center"/>
    </xf>
    <xf numFmtId="165" fontId="10" fillId="0" borderId="10" xfId="1" applyNumberFormat="1" applyFont="1" applyBorder="1" applyAlignment="1">
      <alignment horizontal="right" vertical="top" wrapText="1"/>
    </xf>
    <xf numFmtId="3" fontId="12" fillId="3" borderId="5" xfId="0" applyNumberFormat="1" applyFont="1" applyFill="1" applyBorder="1" applyAlignment="1">
      <alignment horizontal="right" vertical="top" shrinkToFit="1"/>
    </xf>
    <xf numFmtId="165" fontId="10" fillId="0" borderId="3" xfId="1" applyNumberFormat="1" applyFont="1" applyBorder="1" applyAlignment="1">
      <alignment horizontal="right" vertical="top" wrapText="1"/>
    </xf>
    <xf numFmtId="165" fontId="10" fillId="0" borderId="0" xfId="1" applyNumberFormat="1" applyFont="1" applyAlignment="1">
      <alignment horizontal="right" vertical="top" wrapText="1"/>
    </xf>
    <xf numFmtId="0" fontId="7" fillId="0" borderId="0" xfId="0" applyFont="1" applyAlignment="1">
      <alignment horizontal="right" vertical="top"/>
    </xf>
    <xf numFmtId="1" fontId="12" fillId="3" borderId="0" xfId="0" applyNumberFormat="1" applyFont="1" applyFill="1" applyAlignment="1">
      <alignment horizontal="right" vertical="top" shrinkToFit="1"/>
    </xf>
    <xf numFmtId="37" fontId="12" fillId="3" borderId="0" xfId="0" applyNumberFormat="1" applyFont="1" applyFill="1" applyAlignment="1">
      <alignment horizontal="right" vertical="top" shrinkToFit="1"/>
    </xf>
    <xf numFmtId="43" fontId="9" fillId="3" borderId="0" xfId="1" applyFont="1" applyFill="1" applyAlignment="1">
      <alignment horizontal="right" vertical="top" wrapText="1"/>
    </xf>
    <xf numFmtId="164" fontId="12" fillId="3" borderId="1" xfId="0" applyNumberFormat="1" applyFont="1" applyFill="1" applyBorder="1" applyAlignment="1">
      <alignment horizontal="right" vertical="top" shrinkToFit="1"/>
    </xf>
    <xf numFmtId="165" fontId="10" fillId="0" borderId="7" xfId="1" applyNumberFormat="1" applyFont="1" applyBorder="1" applyAlignment="1">
      <alignment horizontal="right" vertical="top" wrapText="1"/>
    </xf>
    <xf numFmtId="165" fontId="10" fillId="0" borderId="1" xfId="1" applyNumberFormat="1" applyFont="1" applyBorder="1" applyAlignment="1">
      <alignment horizontal="right" vertical="top" wrapText="1"/>
    </xf>
    <xf numFmtId="165" fontId="10" fillId="0" borderId="5" xfId="1" applyNumberFormat="1" applyFont="1" applyBorder="1" applyAlignment="1">
      <alignment horizontal="right" vertical="top" wrapText="1"/>
    </xf>
    <xf numFmtId="164" fontId="12" fillId="3" borderId="0" xfId="0" applyNumberFormat="1" applyFont="1" applyFill="1" applyAlignment="1">
      <alignment horizontal="right" vertical="top" shrinkToFit="1"/>
    </xf>
    <xf numFmtId="37" fontId="12" fillId="3" borderId="1" xfId="0" applyNumberFormat="1" applyFont="1" applyFill="1" applyBorder="1" applyAlignment="1">
      <alignment horizontal="right" vertical="top" shrinkToFit="1"/>
    </xf>
    <xf numFmtId="3" fontId="12" fillId="3" borderId="8" xfId="0" applyNumberFormat="1" applyFont="1" applyFill="1" applyBorder="1" applyAlignment="1">
      <alignment horizontal="right" vertical="top" shrinkToFit="1"/>
    </xf>
    <xf numFmtId="165" fontId="13" fillId="0" borderId="9" xfId="1" applyNumberFormat="1" applyFont="1" applyBorder="1" applyAlignment="1">
      <alignment horizontal="right" vertical="top" shrinkToFit="1"/>
    </xf>
    <xf numFmtId="0" fontId="7" fillId="3" borderId="5" xfId="0" applyFont="1" applyFill="1" applyBorder="1" applyAlignment="1">
      <alignment horizontal="right" wrapText="1"/>
    </xf>
    <xf numFmtId="165" fontId="7" fillId="0" borderId="10" xfId="1" applyNumberFormat="1" applyFont="1" applyBorder="1" applyAlignment="1">
      <alignment horizontal="right" wrapText="1"/>
    </xf>
    <xf numFmtId="165" fontId="7" fillId="0" borderId="5" xfId="1" applyNumberFormat="1" applyFont="1" applyBorder="1" applyAlignment="1">
      <alignment horizontal="right" wrapText="1"/>
    </xf>
    <xf numFmtId="3" fontId="12" fillId="3" borderId="0" xfId="0" applyNumberFormat="1" applyFont="1" applyFill="1" applyAlignment="1">
      <alignment horizontal="right" vertical="top" shrinkToFit="1"/>
    </xf>
    <xf numFmtId="165" fontId="13" fillId="0" borderId="3" xfId="1" applyNumberFormat="1" applyFont="1" applyBorder="1" applyAlignment="1">
      <alignment horizontal="right" vertical="top" shrinkToFit="1"/>
    </xf>
    <xf numFmtId="3" fontId="12" fillId="3" borderId="1" xfId="0" applyNumberFormat="1" applyFont="1" applyFill="1" applyBorder="1" applyAlignment="1">
      <alignment horizontal="right" vertical="top" shrinkToFit="1"/>
    </xf>
    <xf numFmtId="165" fontId="13" fillId="0" borderId="7" xfId="1" applyNumberFormat="1" applyFont="1" applyBorder="1" applyAlignment="1">
      <alignment horizontal="right" vertical="top" shrinkToFit="1"/>
    </xf>
    <xf numFmtId="0" fontId="7" fillId="3" borderId="0" xfId="0" applyFont="1" applyFill="1" applyAlignment="1">
      <alignment horizontal="right" wrapText="1"/>
    </xf>
    <xf numFmtId="165" fontId="7" fillId="0" borderId="3" xfId="1" applyNumberFormat="1" applyFont="1" applyBorder="1" applyAlignment="1">
      <alignment horizontal="right" wrapText="1"/>
    </xf>
    <xf numFmtId="165" fontId="7" fillId="0" borderId="0" xfId="1" applyNumberFormat="1" applyFont="1" applyAlignment="1">
      <alignment horizontal="right" wrapText="1"/>
    </xf>
    <xf numFmtId="2" fontId="12" fillId="3" borderId="0" xfId="0" applyNumberFormat="1" applyFont="1" applyFill="1" applyAlignment="1">
      <alignment horizontal="right" vertical="top" shrinkToFit="1"/>
    </xf>
    <xf numFmtId="43" fontId="13" fillId="0" borderId="3" xfId="1" applyFont="1" applyBorder="1" applyAlignment="1">
      <alignment horizontal="right" vertical="top" shrinkToFit="1"/>
    </xf>
    <xf numFmtId="43" fontId="13" fillId="0" borderId="0" xfId="1" applyFont="1" applyAlignment="1">
      <alignment horizontal="right" vertical="top" shrinkToFit="1"/>
    </xf>
    <xf numFmtId="2" fontId="12" fillId="3" borderId="1" xfId="0" applyNumberFormat="1" applyFont="1" applyFill="1" applyBorder="1" applyAlignment="1">
      <alignment horizontal="right" vertical="top" shrinkToFit="1"/>
    </xf>
    <xf numFmtId="43" fontId="13" fillId="0" borderId="7" xfId="1" applyFont="1" applyBorder="1" applyAlignment="1">
      <alignment horizontal="right" vertical="top" shrinkToFit="1"/>
    </xf>
    <xf numFmtId="43" fontId="13" fillId="0" borderId="1" xfId="1" applyFont="1" applyBorder="1" applyAlignment="1">
      <alignment horizontal="right" vertical="top" shrinkToFit="1"/>
    </xf>
    <xf numFmtId="3" fontId="13" fillId="0" borderId="3" xfId="0" applyNumberFormat="1" applyFont="1" applyBorder="1" applyAlignment="1">
      <alignment horizontal="right" vertical="top" shrinkToFit="1"/>
    </xf>
    <xf numFmtId="3" fontId="13" fillId="0" borderId="0" xfId="0" applyNumberFormat="1" applyFont="1" applyAlignment="1">
      <alignment horizontal="right" vertical="top" shrinkToFit="1"/>
    </xf>
    <xf numFmtId="1" fontId="13" fillId="0" borderId="3" xfId="0" applyNumberFormat="1" applyFont="1" applyBorder="1" applyAlignment="1">
      <alignment horizontal="right" vertical="top" shrinkToFit="1"/>
    </xf>
    <xf numFmtId="1" fontId="13" fillId="0" borderId="0" xfId="0" applyNumberFormat="1" applyFont="1" applyAlignment="1">
      <alignment horizontal="right" vertical="top" shrinkToFit="1"/>
    </xf>
    <xf numFmtId="3" fontId="13" fillId="0" borderId="7" xfId="0" applyNumberFormat="1" applyFont="1" applyBorder="1" applyAlignment="1">
      <alignment horizontal="right" vertical="top" shrinkToFit="1"/>
    </xf>
    <xf numFmtId="3" fontId="13" fillId="0" borderId="1" xfId="0" applyNumberFormat="1" applyFont="1" applyBorder="1" applyAlignment="1">
      <alignment horizontal="right" vertical="top" shrinkToFit="1"/>
    </xf>
    <xf numFmtId="3" fontId="13" fillId="0" borderId="9" xfId="0" applyNumberFormat="1" applyFont="1" applyBorder="1" applyAlignment="1">
      <alignment horizontal="right" vertical="top" shrinkToFit="1"/>
    </xf>
    <xf numFmtId="3" fontId="13" fillId="0" borderId="8" xfId="0" applyNumberFormat="1" applyFont="1" applyBorder="1" applyAlignment="1">
      <alignment horizontal="right" vertical="top" shrinkToFit="1"/>
    </xf>
    <xf numFmtId="3" fontId="13" fillId="0" borderId="10" xfId="0" applyNumberFormat="1" applyFont="1" applyBorder="1" applyAlignment="1">
      <alignment horizontal="right" vertical="top" shrinkToFit="1"/>
    </xf>
    <xf numFmtId="3" fontId="13" fillId="0" borderId="5" xfId="0" applyNumberFormat="1" applyFont="1" applyBorder="1" applyAlignment="1">
      <alignment horizontal="right" vertical="top" shrinkToFit="1"/>
    </xf>
    <xf numFmtId="0" fontId="7" fillId="0" borderId="10" xfId="0" applyFont="1" applyBorder="1" applyAlignment="1">
      <alignment horizontal="right" wrapText="1"/>
    </xf>
    <xf numFmtId="0" fontId="7" fillId="0" borderId="5" xfId="0" applyFont="1" applyBorder="1" applyAlignment="1">
      <alignment horizontal="right" wrapText="1"/>
    </xf>
    <xf numFmtId="0" fontId="7" fillId="0" borderId="3" xfId="0" applyFont="1" applyBorder="1" applyAlignment="1">
      <alignment horizontal="right" wrapText="1"/>
    </xf>
    <xf numFmtId="0" fontId="7" fillId="0" borderId="0" xfId="0" applyFont="1" applyAlignment="1">
      <alignment horizontal="right" wrapText="1"/>
    </xf>
    <xf numFmtId="1" fontId="12" fillId="3" borderId="5" xfId="0" applyNumberFormat="1" applyFont="1" applyFill="1" applyBorder="1" applyAlignment="1">
      <alignment horizontal="right" vertical="top" shrinkToFit="1"/>
    </xf>
    <xf numFmtId="1" fontId="13" fillId="0" borderId="10" xfId="0" applyNumberFormat="1" applyFont="1" applyBorder="1" applyAlignment="1">
      <alignment horizontal="right" vertical="top" shrinkToFit="1"/>
    </xf>
    <xf numFmtId="1" fontId="13" fillId="0" borderId="5" xfId="0" applyNumberFormat="1" applyFont="1" applyBorder="1" applyAlignment="1">
      <alignment horizontal="right" vertical="top" shrinkToFit="1"/>
    </xf>
    <xf numFmtId="1" fontId="12" fillId="3" borderId="1" xfId="0" applyNumberFormat="1" applyFont="1" applyFill="1" applyBorder="1" applyAlignment="1">
      <alignment horizontal="right" vertical="top" shrinkToFit="1"/>
    </xf>
    <xf numFmtId="1" fontId="13" fillId="0" borderId="7" xfId="0" applyNumberFormat="1" applyFont="1" applyBorder="1" applyAlignment="1">
      <alignment horizontal="right" vertical="top" shrinkToFit="1"/>
    </xf>
    <xf numFmtId="1" fontId="13" fillId="0" borderId="1" xfId="0" applyNumberFormat="1" applyFont="1" applyBorder="1" applyAlignment="1">
      <alignment horizontal="right" vertical="top" shrinkToFit="1"/>
    </xf>
    <xf numFmtId="165" fontId="12" fillId="3" borderId="5" xfId="1" applyNumberFormat="1" applyFont="1" applyFill="1" applyBorder="1" applyAlignment="1">
      <alignment horizontal="right" vertical="top" wrapText="1"/>
    </xf>
    <xf numFmtId="165" fontId="7" fillId="0" borderId="3" xfId="1" applyNumberFormat="1" applyFont="1" applyBorder="1" applyAlignment="1">
      <alignment horizontal="right" vertical="top" wrapText="1"/>
    </xf>
    <xf numFmtId="165" fontId="7" fillId="0" borderId="0" xfId="1" applyNumberFormat="1" applyFont="1" applyBorder="1" applyAlignment="1">
      <alignment horizontal="right" vertical="top" wrapText="1"/>
    </xf>
    <xf numFmtId="165" fontId="12" fillId="3" borderId="1" xfId="1" applyNumberFormat="1" applyFont="1" applyFill="1" applyBorder="1" applyAlignment="1">
      <alignment horizontal="right" vertical="top" wrapText="1"/>
    </xf>
    <xf numFmtId="165" fontId="7" fillId="0" borderId="1" xfId="1" applyNumberFormat="1" applyFont="1" applyBorder="1" applyAlignment="1">
      <alignment horizontal="right" vertical="top" wrapText="1"/>
    </xf>
    <xf numFmtId="165" fontId="12" fillId="3" borderId="11" xfId="1" applyNumberFormat="1" applyFont="1" applyFill="1" applyBorder="1" applyAlignment="1">
      <alignment horizontal="right" vertical="top" shrinkToFit="1"/>
    </xf>
    <xf numFmtId="165" fontId="10" fillId="0" borderId="9" xfId="1" applyNumberFormat="1" applyFont="1" applyBorder="1" applyAlignment="1">
      <alignment horizontal="right" vertical="top" wrapText="1"/>
    </xf>
    <xf numFmtId="165" fontId="12" fillId="3" borderId="6" xfId="1" applyNumberFormat="1" applyFont="1" applyFill="1" applyBorder="1" applyAlignment="1">
      <alignment horizontal="right" vertical="top" wrapText="1"/>
    </xf>
    <xf numFmtId="165" fontId="7" fillId="0" borderId="10" xfId="1" applyNumberFormat="1" applyFont="1" applyBorder="1" applyAlignment="1">
      <alignment horizontal="right" vertical="top" wrapText="1"/>
    </xf>
    <xf numFmtId="165" fontId="7" fillId="0" borderId="5" xfId="1" applyNumberFormat="1" applyFont="1" applyBorder="1" applyAlignment="1">
      <alignment horizontal="right" vertical="top" wrapText="1"/>
    </xf>
    <xf numFmtId="165" fontId="12" fillId="3" borderId="0" xfId="1" applyNumberFormat="1" applyFont="1" applyFill="1" applyBorder="1" applyAlignment="1">
      <alignment horizontal="right" vertical="top" wrapText="1"/>
    </xf>
    <xf numFmtId="165" fontId="12" fillId="3" borderId="8" xfId="1" applyNumberFormat="1" applyFont="1" applyFill="1" applyBorder="1" applyAlignment="1">
      <alignment horizontal="right" vertical="top" shrinkToFit="1"/>
    </xf>
    <xf numFmtId="165" fontId="10" fillId="0" borderId="8" xfId="1" applyNumberFormat="1" applyFont="1" applyBorder="1" applyAlignment="1">
      <alignment horizontal="right" vertical="top" wrapText="1"/>
    </xf>
    <xf numFmtId="165" fontId="12" fillId="3" borderId="5" xfId="1" applyNumberFormat="1" applyFont="1" applyFill="1" applyBorder="1" applyAlignment="1">
      <alignment horizontal="right" vertical="top" shrinkToFit="1"/>
    </xf>
    <xf numFmtId="165" fontId="7" fillId="3" borderId="0" xfId="1" applyNumberFormat="1" applyFont="1" applyFill="1" applyAlignment="1">
      <alignment horizontal="right" wrapText="1"/>
    </xf>
    <xf numFmtId="165" fontId="12" fillId="3" borderId="0" xfId="1" applyNumberFormat="1" applyFont="1" applyFill="1" applyAlignment="1">
      <alignment horizontal="right" vertical="top" shrinkToFit="1"/>
    </xf>
    <xf numFmtId="165" fontId="12" fillId="3" borderId="1" xfId="1" applyNumberFormat="1" applyFont="1" applyFill="1" applyBorder="1" applyAlignment="1">
      <alignment horizontal="right" vertical="top" shrinkToFit="1"/>
    </xf>
    <xf numFmtId="165" fontId="7" fillId="3" borderId="5" xfId="1" applyNumberFormat="1" applyFont="1" applyFill="1" applyBorder="1" applyAlignment="1">
      <alignment horizontal="right" wrapText="1"/>
    </xf>
    <xf numFmtId="165" fontId="12" fillId="3" borderId="13" xfId="1" applyNumberFormat="1" applyFont="1" applyFill="1" applyBorder="1" applyAlignment="1">
      <alignment horizontal="right" vertical="top" shrinkToFit="1"/>
    </xf>
    <xf numFmtId="165" fontId="13" fillId="0" borderId="10" xfId="1" applyNumberFormat="1" applyFont="1" applyBorder="1" applyAlignment="1">
      <alignment horizontal="right" vertical="top" shrinkToFit="1"/>
    </xf>
    <xf numFmtId="165" fontId="12" fillId="3" borderId="15" xfId="1" applyNumberFormat="1" applyFont="1" applyFill="1" applyBorder="1" applyAlignment="1">
      <alignment horizontal="right" vertical="top" shrinkToFit="1"/>
    </xf>
    <xf numFmtId="165" fontId="12" fillId="3" borderId="16" xfId="1" applyNumberFormat="1" applyFont="1" applyFill="1" applyBorder="1" applyAlignment="1">
      <alignment horizontal="right" vertical="top" shrinkToFit="1"/>
    </xf>
    <xf numFmtId="165" fontId="10" fillId="0" borderId="17" xfId="1" applyNumberFormat="1" applyFont="1" applyBorder="1" applyAlignment="1">
      <alignment horizontal="right" vertical="top" wrapText="1"/>
    </xf>
    <xf numFmtId="0" fontId="7" fillId="3" borderId="5" xfId="0" applyFont="1" applyFill="1" applyBorder="1" applyAlignment="1">
      <alignment horizontal="right" vertical="top" wrapText="1"/>
    </xf>
    <xf numFmtId="0" fontId="7" fillId="0" borderId="10" xfId="0" applyFont="1" applyBorder="1" applyAlignment="1">
      <alignment horizontal="right" vertical="top" wrapText="1"/>
    </xf>
    <xf numFmtId="0" fontId="7" fillId="0" borderId="5" xfId="0" applyFont="1" applyBorder="1" applyAlignment="1">
      <alignment horizontal="right" vertical="top" wrapText="1" indent="5"/>
    </xf>
    <xf numFmtId="2" fontId="12" fillId="3" borderId="4" xfId="0" applyNumberFormat="1" applyFont="1" applyFill="1" applyBorder="1" applyAlignment="1">
      <alignment horizontal="right" vertical="top" wrapText="1"/>
    </xf>
    <xf numFmtId="0" fontId="7" fillId="0" borderId="3" xfId="0" applyFont="1" applyBorder="1" applyAlignment="1">
      <alignment horizontal="right" vertical="top" wrapText="1"/>
    </xf>
    <xf numFmtId="0" fontId="7" fillId="0" borderId="0" xfId="0" applyFont="1" applyAlignment="1">
      <alignment horizontal="right" vertical="top" wrapText="1" indent="5"/>
    </xf>
    <xf numFmtId="2" fontId="7" fillId="0" borderId="1" xfId="0" applyNumberFormat="1" applyFont="1" applyBorder="1" applyAlignment="1">
      <alignment horizontal="right" vertical="top" wrapText="1"/>
    </xf>
    <xf numFmtId="2" fontId="12" fillId="3" borderId="8" xfId="0" applyNumberFormat="1" applyFont="1" applyFill="1" applyBorder="1" applyAlignment="1">
      <alignment horizontal="right" vertical="top" shrinkToFit="1"/>
    </xf>
    <xf numFmtId="2" fontId="13" fillId="0" borderId="9" xfId="0" applyNumberFormat="1" applyFont="1" applyBorder="1" applyAlignment="1">
      <alignment horizontal="right" vertical="top" shrinkToFit="1"/>
    </xf>
    <xf numFmtId="0" fontId="20" fillId="4" borderId="0" xfId="0" applyFont="1" applyFill="1" applyAlignment="1">
      <alignment horizontal="right" vertical="center"/>
    </xf>
    <xf numFmtId="0" fontId="7" fillId="0" borderId="0" xfId="0" applyFont="1" applyAlignment="1">
      <alignment horizontal="right" vertical="center"/>
    </xf>
    <xf numFmtId="37" fontId="12" fillId="3" borderId="8" xfId="0" applyNumberFormat="1" applyFont="1" applyFill="1" applyBorder="1" applyAlignment="1">
      <alignment horizontal="right" vertical="top" shrinkToFit="1"/>
    </xf>
    <xf numFmtId="165" fontId="7" fillId="0" borderId="0" xfId="1" applyNumberFormat="1" applyFont="1" applyAlignment="1">
      <alignment horizontal="right" vertical="center"/>
    </xf>
    <xf numFmtId="3" fontId="10" fillId="0" borderId="3" xfId="0" applyNumberFormat="1" applyFont="1" applyBorder="1" applyAlignment="1">
      <alignment horizontal="right" vertical="top" wrapText="1"/>
    </xf>
    <xf numFmtId="3" fontId="10" fillId="0" borderId="0" xfId="0" applyNumberFormat="1" applyFont="1" applyAlignment="1">
      <alignment horizontal="right" vertical="top" wrapText="1"/>
    </xf>
    <xf numFmtId="43" fontId="12" fillId="3" borderId="0" xfId="1" applyFont="1" applyFill="1" applyAlignment="1">
      <alignment horizontal="right" vertical="top" shrinkToFit="1"/>
    </xf>
    <xf numFmtId="0" fontId="13" fillId="0" borderId="7" xfId="0" applyFont="1" applyBorder="1" applyAlignment="1">
      <alignment horizontal="right" vertical="top" wrapText="1"/>
    </xf>
    <xf numFmtId="164" fontId="13" fillId="0" borderId="3" xfId="0" applyNumberFormat="1" applyFont="1" applyBorder="1" applyAlignment="1">
      <alignment horizontal="right" vertical="top" shrinkToFit="1"/>
    </xf>
    <xf numFmtId="43" fontId="10" fillId="0" borderId="7" xfId="1" applyFont="1" applyBorder="1" applyAlignment="1">
      <alignment horizontal="right" vertical="top" wrapText="1"/>
    </xf>
    <xf numFmtId="2" fontId="13" fillId="0" borderId="3" xfId="0" applyNumberFormat="1" applyFont="1" applyBorder="1" applyAlignment="1">
      <alignment horizontal="right" vertical="top" shrinkToFit="1"/>
    </xf>
    <xf numFmtId="2" fontId="13" fillId="0" borderId="0" xfId="0" applyNumberFormat="1" applyFont="1" applyAlignment="1">
      <alignment horizontal="right" vertical="top" shrinkToFit="1"/>
    </xf>
    <xf numFmtId="2" fontId="13" fillId="0" borderId="7" xfId="0" applyNumberFormat="1" applyFont="1" applyBorder="1" applyAlignment="1">
      <alignment horizontal="right" vertical="top" shrinkToFit="1"/>
    </xf>
    <xf numFmtId="2" fontId="13" fillId="0" borderId="1" xfId="0" applyNumberFormat="1" applyFont="1" applyBorder="1" applyAlignment="1">
      <alignment horizontal="right" vertical="top" shrinkToFit="1"/>
    </xf>
    <xf numFmtId="0" fontId="7" fillId="3" borderId="5" xfId="0" applyFont="1" applyFill="1" applyBorder="1" applyAlignment="1">
      <alignment horizontal="right" vertical="center" wrapText="1"/>
    </xf>
    <xf numFmtId="0" fontId="7" fillId="0" borderId="10" xfId="0" applyFont="1" applyBorder="1" applyAlignment="1">
      <alignment horizontal="right" vertical="center" wrapText="1"/>
    </xf>
    <xf numFmtId="0" fontId="7" fillId="0" borderId="5" xfId="0" applyFont="1" applyBorder="1" applyAlignment="1">
      <alignment horizontal="right" vertical="center" wrapText="1"/>
    </xf>
    <xf numFmtId="0" fontId="5" fillId="0" borderId="0" xfId="0" applyFont="1" applyAlignment="1">
      <alignment horizontal="left" vertical="top" wrapText="1"/>
    </xf>
    <xf numFmtId="0" fontId="6" fillId="0" borderId="0" xfId="0" applyFont="1" applyAlignment="1">
      <alignment horizontal="left" vertical="top" wrapText="1"/>
    </xf>
    <xf numFmtId="0" fontId="13" fillId="0" borderId="5" xfId="0" applyFont="1" applyBorder="1" applyAlignment="1">
      <alignment vertical="top" wrapText="1"/>
    </xf>
    <xf numFmtId="0" fontId="10" fillId="0" borderId="5" xfId="0" applyFont="1" applyBorder="1" applyAlignment="1">
      <alignment vertical="top"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8" fillId="0" borderId="0" xfId="0" applyFont="1" applyAlignment="1">
      <alignment horizontal="left" vertical="center" wrapText="1"/>
    </xf>
    <xf numFmtId="0" fontId="7" fillId="0" borderId="0" xfId="0" applyFont="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colors>
    <mruColors>
      <color rgb="FF031795"/>
      <color rgb="FF02179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5"/>
  <sheetViews>
    <sheetView showGridLines="0" zoomScaleNormal="100" workbookViewId="0">
      <selection activeCell="B5" sqref="B5:D36"/>
    </sheetView>
  </sheetViews>
  <sheetFormatPr defaultColWidth="8.83203125" defaultRowHeight="14.45"/>
  <cols>
    <col min="1" max="1" width="87.6640625" style="3" customWidth="1"/>
    <col min="2" max="4" width="18" style="3" customWidth="1"/>
    <col min="5" max="5" width="10.33203125" style="3" customWidth="1"/>
    <col min="6" max="16384" width="8.83203125" style="3"/>
  </cols>
  <sheetData>
    <row r="1" spans="1:5" ht="26.1">
      <c r="A1" s="1" t="s">
        <v>0</v>
      </c>
      <c r="B1" s="2"/>
      <c r="C1" s="2"/>
      <c r="D1" s="2"/>
      <c r="E1" s="2"/>
    </row>
    <row r="2" spans="1:5" ht="15.6">
      <c r="A2" s="51" t="s">
        <v>1</v>
      </c>
      <c r="B2" s="52"/>
      <c r="C2" s="52"/>
      <c r="D2" s="52"/>
      <c r="E2" s="2"/>
    </row>
    <row r="3" spans="1:5" ht="45.75" customHeight="1">
      <c r="A3" s="10" t="s">
        <v>2</v>
      </c>
      <c r="B3" s="44" t="s">
        <v>3</v>
      </c>
      <c r="C3" s="45" t="s">
        <v>4</v>
      </c>
      <c r="D3" s="45" t="s">
        <v>5</v>
      </c>
      <c r="E3" s="4"/>
    </row>
    <row r="4" spans="1:5" ht="17.100000000000001" customHeight="1">
      <c r="A4" s="12" t="s">
        <v>6</v>
      </c>
      <c r="B4" s="24"/>
      <c r="C4" s="52"/>
      <c r="D4" s="52"/>
      <c r="E4" s="5"/>
    </row>
    <row r="5" spans="1:5" ht="15.6">
      <c r="A5" s="16" t="s">
        <v>7</v>
      </c>
      <c r="B5" s="87">
        <v>56763</v>
      </c>
      <c r="C5" s="100">
        <v>50061</v>
      </c>
      <c r="D5" s="101">
        <v>56006</v>
      </c>
      <c r="E5" s="6"/>
    </row>
    <row r="6" spans="1:5" ht="15.6">
      <c r="A6" s="16" t="s">
        <v>8</v>
      </c>
      <c r="B6" s="73">
        <v>196</v>
      </c>
      <c r="C6" s="102">
        <v>207</v>
      </c>
      <c r="D6" s="103">
        <v>143</v>
      </c>
      <c r="E6" s="6"/>
    </row>
    <row r="7" spans="1:5" ht="15.6">
      <c r="A7" s="16" t="s">
        <v>9</v>
      </c>
      <c r="B7" s="73">
        <v>40</v>
      </c>
      <c r="C7" s="102">
        <v>42</v>
      </c>
      <c r="D7" s="103">
        <v>40</v>
      </c>
      <c r="E7" s="6"/>
    </row>
    <row r="8" spans="1:5" ht="15.6">
      <c r="A8" s="16" t="s">
        <v>10</v>
      </c>
      <c r="B8" s="87">
        <v>1061</v>
      </c>
      <c r="C8" s="102">
        <v>917</v>
      </c>
      <c r="D8" s="103">
        <v>989</v>
      </c>
      <c r="E8" s="6"/>
    </row>
    <row r="9" spans="1:5" ht="15.6">
      <c r="A9" s="16" t="s">
        <v>11</v>
      </c>
      <c r="B9" s="73">
        <v>22</v>
      </c>
      <c r="C9" s="102">
        <v>23</v>
      </c>
      <c r="D9" s="103">
        <v>23</v>
      </c>
      <c r="E9" s="6"/>
    </row>
    <row r="10" spans="1:5" ht="15.6">
      <c r="A10" s="16" t="s">
        <v>12</v>
      </c>
      <c r="B10" s="73">
        <v>196</v>
      </c>
      <c r="C10" s="102">
        <v>142</v>
      </c>
      <c r="D10" s="103">
        <v>166</v>
      </c>
      <c r="E10" s="6"/>
    </row>
    <row r="11" spans="1:5" ht="15.6">
      <c r="A11" s="17" t="s">
        <v>13</v>
      </c>
      <c r="B11" s="89">
        <v>8550</v>
      </c>
      <c r="C11" s="104">
        <v>7719</v>
      </c>
      <c r="D11" s="105">
        <v>8520</v>
      </c>
      <c r="E11" s="6"/>
    </row>
    <row r="12" spans="1:5" ht="15.6">
      <c r="A12" s="18" t="s">
        <v>14</v>
      </c>
      <c r="B12" s="82">
        <f>SUM(B5:B11)</f>
        <v>66828</v>
      </c>
      <c r="C12" s="106">
        <f t="shared" ref="C12:D12" si="0">SUM(C5:C11)</f>
        <v>59111</v>
      </c>
      <c r="D12" s="107">
        <f t="shared" si="0"/>
        <v>65887</v>
      </c>
      <c r="E12" s="6"/>
    </row>
    <row r="13" spans="1:5" ht="15.6">
      <c r="A13" s="22" t="s">
        <v>13</v>
      </c>
      <c r="B13" s="69">
        <v>9509</v>
      </c>
      <c r="C13" s="108">
        <v>12362</v>
      </c>
      <c r="D13" s="109">
        <v>9605</v>
      </c>
      <c r="E13" s="6"/>
    </row>
    <row r="14" spans="1:5" ht="15.6">
      <c r="A14" s="16" t="s">
        <v>15</v>
      </c>
      <c r="B14" s="87">
        <v>5371</v>
      </c>
      <c r="C14" s="100">
        <v>5447</v>
      </c>
      <c r="D14" s="101">
        <v>5766</v>
      </c>
      <c r="E14" s="6"/>
    </row>
    <row r="15" spans="1:5" ht="15.6">
      <c r="A15" s="16" t="s">
        <v>16</v>
      </c>
      <c r="B15" s="73">
        <v>89</v>
      </c>
      <c r="C15" s="102">
        <v>437</v>
      </c>
      <c r="D15" s="103">
        <v>575</v>
      </c>
      <c r="E15" s="6"/>
    </row>
    <row r="16" spans="1:5" ht="15.6">
      <c r="A16" s="17" t="s">
        <v>17</v>
      </c>
      <c r="B16" s="89">
        <v>16347</v>
      </c>
      <c r="C16" s="104">
        <v>15848</v>
      </c>
      <c r="D16" s="105">
        <v>16913</v>
      </c>
      <c r="E16" s="6"/>
    </row>
    <row r="17" spans="1:5" ht="15.6">
      <c r="A17" s="18" t="s">
        <v>18</v>
      </c>
      <c r="B17" s="82">
        <f>SUM(B13:B16)</f>
        <v>31316</v>
      </c>
      <c r="C17" s="106">
        <f>SUM(C13:C16)</f>
        <v>34094</v>
      </c>
      <c r="D17" s="107">
        <f>SUM(D13:D16)</f>
        <v>32859</v>
      </c>
      <c r="E17" s="6"/>
    </row>
    <row r="18" spans="1:5" ht="15.6">
      <c r="A18" s="18" t="s">
        <v>19</v>
      </c>
      <c r="B18" s="82">
        <f>B12+B17</f>
        <v>98144</v>
      </c>
      <c r="C18" s="106">
        <f t="shared" ref="C18:D18" si="1">C12+C17</f>
        <v>93205</v>
      </c>
      <c r="D18" s="107">
        <f t="shared" si="1"/>
        <v>98746</v>
      </c>
      <c r="E18" s="6"/>
    </row>
    <row r="19" spans="1:5" ht="15.6">
      <c r="A19" s="12" t="s">
        <v>20</v>
      </c>
      <c r="B19" s="84"/>
      <c r="C19" s="110"/>
      <c r="D19" s="111"/>
      <c r="E19" s="6"/>
    </row>
    <row r="20" spans="1:5" ht="15.6">
      <c r="A20" s="16" t="s">
        <v>21</v>
      </c>
      <c r="B20" s="87">
        <v>53264</v>
      </c>
      <c r="C20" s="100">
        <v>51161</v>
      </c>
      <c r="D20" s="101">
        <v>52815</v>
      </c>
      <c r="E20" s="6"/>
    </row>
    <row r="21" spans="1:5" ht="15.6">
      <c r="A21" s="17" t="s">
        <v>22</v>
      </c>
      <c r="B21" s="89">
        <v>16644</v>
      </c>
      <c r="C21" s="104">
        <v>15950</v>
      </c>
      <c r="D21" s="105">
        <v>16485</v>
      </c>
      <c r="E21" s="6"/>
    </row>
    <row r="22" spans="1:5" ht="15.6">
      <c r="A22" s="12" t="s">
        <v>23</v>
      </c>
      <c r="B22" s="69">
        <f>SUM(B20:B21)</f>
        <v>69908</v>
      </c>
      <c r="C22" s="108">
        <f t="shared" ref="C22:D22" si="2">SUM(C20:C21)</f>
        <v>67111</v>
      </c>
      <c r="D22" s="109">
        <f t="shared" si="2"/>
        <v>69300</v>
      </c>
      <c r="E22" s="6"/>
    </row>
    <row r="23" spans="1:5" ht="15.6">
      <c r="A23" s="15" t="s">
        <v>24</v>
      </c>
      <c r="B23" s="91"/>
      <c r="C23" s="112"/>
      <c r="D23" s="113"/>
      <c r="E23" s="6"/>
    </row>
    <row r="24" spans="1:5" ht="15.6">
      <c r="A24" s="16" t="s">
        <v>25</v>
      </c>
      <c r="B24" s="73">
        <v>121</v>
      </c>
      <c r="C24" s="102">
        <v>123</v>
      </c>
      <c r="D24" s="103">
        <v>70</v>
      </c>
      <c r="E24" s="6"/>
    </row>
    <row r="25" spans="1:5" ht="15.6">
      <c r="A25" s="16" t="s">
        <v>26</v>
      </c>
      <c r="B25" s="87">
        <v>3100</v>
      </c>
      <c r="C25" s="100">
        <v>3728</v>
      </c>
      <c r="D25" s="101">
        <v>3190</v>
      </c>
      <c r="E25" s="6"/>
    </row>
    <row r="26" spans="1:5" ht="15.6">
      <c r="A26" s="17" t="s">
        <v>27</v>
      </c>
      <c r="B26" s="89">
        <v>14720</v>
      </c>
      <c r="C26" s="104">
        <v>12440</v>
      </c>
      <c r="D26" s="105">
        <v>14106</v>
      </c>
      <c r="E26" s="6"/>
    </row>
    <row r="27" spans="1:5" ht="15.6">
      <c r="A27" s="18" t="s">
        <v>28</v>
      </c>
      <c r="B27" s="82">
        <f>SUM(B24:B26)</f>
        <v>17941</v>
      </c>
      <c r="C27" s="106">
        <f t="shared" ref="C27:D27" si="3">SUM(C24:C26)</f>
        <v>16291</v>
      </c>
      <c r="D27" s="107">
        <f t="shared" si="3"/>
        <v>17366</v>
      </c>
      <c r="E27" s="6"/>
    </row>
    <row r="28" spans="1:5" ht="15.6">
      <c r="A28" s="22" t="s">
        <v>25</v>
      </c>
      <c r="B28" s="114">
        <v>117</v>
      </c>
      <c r="C28" s="115">
        <v>136</v>
      </c>
      <c r="D28" s="116">
        <v>123</v>
      </c>
      <c r="E28" s="6"/>
    </row>
    <row r="29" spans="1:5" ht="15.6">
      <c r="A29" s="16" t="s">
        <v>29</v>
      </c>
      <c r="B29" s="75">
        <v>0</v>
      </c>
      <c r="C29" s="100">
        <v>1000</v>
      </c>
      <c r="D29" s="101">
        <v>2003</v>
      </c>
      <c r="E29" s="6"/>
    </row>
    <row r="30" spans="1:5" ht="15.6">
      <c r="A30" s="16" t="s">
        <v>26</v>
      </c>
      <c r="B30" s="73">
        <v>276</v>
      </c>
      <c r="C30" s="102">
        <v>564</v>
      </c>
      <c r="D30" s="103">
        <v>210</v>
      </c>
      <c r="E30" s="6"/>
    </row>
    <row r="31" spans="1:5" ht="15.6">
      <c r="A31" s="16" t="s">
        <v>30</v>
      </c>
      <c r="B31" s="87">
        <v>9397</v>
      </c>
      <c r="C31" s="100">
        <v>7538</v>
      </c>
      <c r="D31" s="101">
        <v>9271</v>
      </c>
      <c r="E31" s="6"/>
    </row>
    <row r="32" spans="1:5" ht="15.6">
      <c r="A32" s="16" t="s">
        <v>31</v>
      </c>
      <c r="B32" s="73">
        <v>344</v>
      </c>
      <c r="C32" s="102">
        <v>373</v>
      </c>
      <c r="D32" s="103">
        <v>449</v>
      </c>
      <c r="E32" s="6"/>
    </row>
    <row r="33" spans="1:5" ht="15.6">
      <c r="A33" s="17" t="s">
        <v>32</v>
      </c>
      <c r="B33" s="117">
        <v>161</v>
      </c>
      <c r="C33" s="118">
        <v>192</v>
      </c>
      <c r="D33" s="119">
        <v>24</v>
      </c>
      <c r="E33" s="6"/>
    </row>
    <row r="34" spans="1:5" ht="15.6">
      <c r="A34" s="18" t="s">
        <v>33</v>
      </c>
      <c r="B34" s="82">
        <f>SUM(B28:B33)</f>
        <v>10295</v>
      </c>
      <c r="C34" s="106">
        <f t="shared" ref="C34:D34" si="4">SUM(C28:C33)</f>
        <v>9803</v>
      </c>
      <c r="D34" s="107">
        <f t="shared" si="4"/>
        <v>12080</v>
      </c>
      <c r="E34" s="6"/>
    </row>
    <row r="35" spans="1:5" ht="15.6">
      <c r="A35" s="18" t="s">
        <v>34</v>
      </c>
      <c r="B35" s="82">
        <f>B27+B34</f>
        <v>28236</v>
      </c>
      <c r="C35" s="106">
        <f t="shared" ref="C35:D35" si="5">C27+C34</f>
        <v>26094</v>
      </c>
      <c r="D35" s="107">
        <f t="shared" si="5"/>
        <v>29446</v>
      </c>
      <c r="E35" s="6"/>
    </row>
    <row r="36" spans="1:5" ht="15.6">
      <c r="A36" s="18" t="s">
        <v>35</v>
      </c>
      <c r="B36" s="82">
        <f>B22+B35</f>
        <v>98144</v>
      </c>
      <c r="C36" s="106">
        <f t="shared" ref="C36:D36" si="6">C22+C35</f>
        <v>93205</v>
      </c>
      <c r="D36" s="107">
        <f t="shared" si="6"/>
        <v>98746</v>
      </c>
      <c r="E36" s="6"/>
    </row>
    <row r="37" spans="1:5" ht="15.6">
      <c r="A37" s="9"/>
      <c r="B37" s="9"/>
      <c r="C37" s="9"/>
      <c r="D37" s="9"/>
    </row>
    <row r="38" spans="1:5" ht="15.6">
      <c r="A38" s="9"/>
      <c r="B38" s="9"/>
      <c r="C38" s="9"/>
      <c r="D38" s="9"/>
    </row>
    <row r="39" spans="1:5" ht="15.6">
      <c r="A39" s="9"/>
      <c r="B39" s="9"/>
      <c r="C39" s="9"/>
      <c r="D39" s="9"/>
    </row>
    <row r="40" spans="1:5" ht="15.6">
      <c r="A40" s="9"/>
      <c r="B40" s="9"/>
      <c r="C40" s="9"/>
      <c r="D40" s="9"/>
    </row>
    <row r="41" spans="1:5" ht="15.6">
      <c r="A41" s="9"/>
      <c r="B41" s="9"/>
      <c r="C41" s="9"/>
      <c r="D41" s="9"/>
    </row>
    <row r="42" spans="1:5" ht="15.6">
      <c r="A42" s="9"/>
      <c r="B42" s="9"/>
      <c r="C42" s="9"/>
      <c r="D42" s="9"/>
    </row>
    <row r="43" spans="1:5" ht="15.6">
      <c r="A43" s="9"/>
      <c r="B43" s="9"/>
      <c r="C43" s="9"/>
      <c r="D43" s="9"/>
    </row>
    <row r="44" spans="1:5" ht="15.6">
      <c r="A44" s="9"/>
      <c r="B44" s="9"/>
      <c r="C44" s="9"/>
      <c r="D44" s="9"/>
    </row>
    <row r="45" spans="1:5" ht="15.6">
      <c r="A45" s="9"/>
      <c r="B45" s="9"/>
      <c r="C45" s="9"/>
      <c r="D45" s="9"/>
    </row>
  </sheetData>
  <pageMargins left="0.7" right="0.7" top="0.75" bottom="0.75" header="0.3" footer="0.3"/>
  <headerFooter>
    <oddHeader>&amp;R&amp;"Arial"&amp;8&amp;K000000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7C38E-EAD9-4AC5-8BB2-09E0AB0A8F45}">
  <dimension ref="A1:E26"/>
  <sheetViews>
    <sheetView showGridLines="0" tabSelected="1" workbookViewId="0">
      <selection activeCell="L35" sqref="L35"/>
    </sheetView>
  </sheetViews>
  <sheetFormatPr defaultColWidth="8.83203125" defaultRowHeight="14.45"/>
  <cols>
    <col min="1" max="1" width="87.83203125" style="3" customWidth="1"/>
    <col min="2" max="4" width="18" style="3" customWidth="1"/>
    <col min="5" max="16384" width="8.83203125" style="3"/>
  </cols>
  <sheetData>
    <row r="1" spans="1:5" ht="26.1">
      <c r="A1" s="7" t="s">
        <v>36</v>
      </c>
      <c r="B1" s="2"/>
      <c r="C1" s="2"/>
      <c r="D1" s="2"/>
    </row>
    <row r="2" spans="1:5" ht="15.6">
      <c r="A2" s="53" t="s">
        <v>37</v>
      </c>
      <c r="B2" s="52"/>
      <c r="C2" s="52"/>
      <c r="D2" s="52"/>
      <c r="E2" s="9"/>
    </row>
    <row r="3" spans="1:5" ht="45.75" customHeight="1">
      <c r="A3" s="10" t="s">
        <v>2</v>
      </c>
      <c r="B3" s="44" t="s">
        <v>3</v>
      </c>
      <c r="C3" s="45" t="s">
        <v>4</v>
      </c>
      <c r="D3" s="45" t="s">
        <v>5</v>
      </c>
      <c r="E3" s="9"/>
    </row>
    <row r="4" spans="1:5" ht="15.6">
      <c r="A4" s="22" t="s">
        <v>38</v>
      </c>
      <c r="B4" s="69">
        <v>34535</v>
      </c>
      <c r="C4" s="70">
        <v>35802</v>
      </c>
      <c r="D4" s="71">
        <v>68529</v>
      </c>
      <c r="E4" s="72"/>
    </row>
    <row r="5" spans="1:5" ht="15.6">
      <c r="A5" s="16" t="s">
        <v>39</v>
      </c>
      <c r="B5" s="73">
        <v>942</v>
      </c>
      <c r="C5" s="70">
        <v>0</v>
      </c>
      <c r="D5" s="71">
        <v>0</v>
      </c>
      <c r="E5" s="72"/>
    </row>
    <row r="6" spans="1:5" ht="15.6">
      <c r="A6" s="16" t="s">
        <v>40</v>
      </c>
      <c r="B6" s="74">
        <v>-22494</v>
      </c>
      <c r="C6" s="70">
        <v>-22892</v>
      </c>
      <c r="D6" s="71">
        <v>-46105</v>
      </c>
      <c r="E6" s="72"/>
    </row>
    <row r="7" spans="1:5" ht="15.6">
      <c r="A7" s="16" t="s">
        <v>41</v>
      </c>
      <c r="B7" s="75">
        <v>0</v>
      </c>
      <c r="C7" s="70">
        <v>0</v>
      </c>
      <c r="D7" s="71">
        <v>3940</v>
      </c>
      <c r="E7" s="72"/>
    </row>
    <row r="8" spans="1:5" ht="15.6">
      <c r="A8" s="17" t="s">
        <v>42</v>
      </c>
      <c r="B8" s="76">
        <v>-61</v>
      </c>
      <c r="C8" s="77">
        <v>24</v>
      </c>
      <c r="D8" s="78">
        <v>-3</v>
      </c>
      <c r="E8" s="72"/>
    </row>
    <row r="9" spans="1:5" ht="15.6">
      <c r="A9" s="12" t="s">
        <v>43</v>
      </c>
      <c r="B9" s="69">
        <f>SUM(B4:B8)</f>
        <v>12922</v>
      </c>
      <c r="C9" s="68">
        <f>SUM(C4:C8)</f>
        <v>12934</v>
      </c>
      <c r="D9" s="79">
        <f>SUM(D4:D8)</f>
        <v>26361</v>
      </c>
      <c r="E9" s="72"/>
    </row>
    <row r="10" spans="1:5" ht="15.6">
      <c r="A10" s="16" t="s">
        <v>44</v>
      </c>
      <c r="B10" s="73">
        <v>507</v>
      </c>
      <c r="C10" s="70">
        <v>377</v>
      </c>
      <c r="D10" s="71">
        <v>800</v>
      </c>
      <c r="E10" s="72"/>
    </row>
    <row r="11" spans="1:5" ht="15.6">
      <c r="A11" s="16" t="s">
        <v>45</v>
      </c>
      <c r="B11" s="80">
        <v>-181</v>
      </c>
      <c r="C11" s="70">
        <v>-238</v>
      </c>
      <c r="D11" s="71">
        <v>-510</v>
      </c>
      <c r="E11" s="72"/>
    </row>
    <row r="12" spans="1:5" ht="15.6">
      <c r="A12" s="17" t="s">
        <v>46</v>
      </c>
      <c r="B12" s="76">
        <v>-1</v>
      </c>
      <c r="C12" s="77">
        <v>-1</v>
      </c>
      <c r="D12" s="78">
        <v>-1</v>
      </c>
      <c r="E12" s="72"/>
    </row>
    <row r="13" spans="1:5" ht="15.6">
      <c r="A13" s="12" t="s">
        <v>47</v>
      </c>
      <c r="B13" s="69">
        <f>SUM(B9:B12)</f>
        <v>13247</v>
      </c>
      <c r="C13" s="68">
        <f>SUM(C9:C12)</f>
        <v>13072</v>
      </c>
      <c r="D13" s="79">
        <f>SUM(D9:D12)</f>
        <v>26650</v>
      </c>
      <c r="E13" s="72"/>
    </row>
    <row r="14" spans="1:5" ht="15.6">
      <c r="A14" s="17" t="s">
        <v>48</v>
      </c>
      <c r="B14" s="81">
        <v>-3909</v>
      </c>
      <c r="C14" s="77">
        <v>-3699</v>
      </c>
      <c r="D14" s="78">
        <v>-7375</v>
      </c>
      <c r="E14" s="72"/>
    </row>
    <row r="15" spans="1:5" ht="15.6">
      <c r="A15" s="18" t="s">
        <v>49</v>
      </c>
      <c r="B15" s="82">
        <f>SUM(B13:B14)</f>
        <v>9338</v>
      </c>
      <c r="C15" s="83">
        <f>SUM(C13:C14)</f>
        <v>9373</v>
      </c>
      <c r="D15" s="31">
        <f>SUM(D13:D14)</f>
        <v>19275</v>
      </c>
      <c r="E15" s="72"/>
    </row>
    <row r="16" spans="1:5" ht="15.6">
      <c r="A16" s="12" t="s">
        <v>50</v>
      </c>
      <c r="B16" s="84"/>
      <c r="C16" s="85"/>
      <c r="D16" s="86"/>
      <c r="E16" s="72"/>
    </row>
    <row r="17" spans="1:5" ht="15.6">
      <c r="A17" s="16" t="s">
        <v>51</v>
      </c>
      <c r="B17" s="87">
        <v>7112</v>
      </c>
      <c r="C17" s="88">
        <v>7147</v>
      </c>
      <c r="D17" s="30">
        <v>14699</v>
      </c>
      <c r="E17" s="72"/>
    </row>
    <row r="18" spans="1:5" ht="15.6">
      <c r="A18" s="17" t="s">
        <v>22</v>
      </c>
      <c r="B18" s="89">
        <v>2226</v>
      </c>
      <c r="C18" s="90">
        <v>2226</v>
      </c>
      <c r="D18" s="35">
        <v>4576</v>
      </c>
      <c r="E18" s="72"/>
    </row>
    <row r="19" spans="1:5" ht="14.1" customHeight="1">
      <c r="A19" s="54"/>
      <c r="B19" s="82">
        <f>SUM(B17:B18)</f>
        <v>9338</v>
      </c>
      <c r="C19" s="83">
        <f>SUM(C17:C18)</f>
        <v>9373</v>
      </c>
      <c r="D19" s="31">
        <f>SUM(D17:D18)</f>
        <v>19275</v>
      </c>
      <c r="E19" s="72"/>
    </row>
    <row r="20" spans="1:5" ht="15.6">
      <c r="A20" s="12" t="s">
        <v>52</v>
      </c>
      <c r="B20" s="84"/>
      <c r="C20" s="85"/>
      <c r="D20" s="86"/>
      <c r="E20" s="72"/>
    </row>
    <row r="21" spans="1:5" ht="15.6">
      <c r="A21" s="15" t="s">
        <v>53</v>
      </c>
      <c r="B21" s="91"/>
      <c r="C21" s="92"/>
      <c r="D21" s="93"/>
      <c r="E21" s="72"/>
    </row>
    <row r="22" spans="1:5" ht="15" customHeight="1">
      <c r="A22" s="16" t="s">
        <v>54</v>
      </c>
      <c r="B22" s="94">
        <v>22.17</v>
      </c>
      <c r="C22" s="95">
        <v>22.27</v>
      </c>
      <c r="D22" s="96">
        <v>45.81</v>
      </c>
      <c r="E22" s="72"/>
    </row>
    <row r="23" spans="1:5" ht="14.45" customHeight="1">
      <c r="A23" s="17" t="s">
        <v>55</v>
      </c>
      <c r="B23" s="97">
        <v>22.12</v>
      </c>
      <c r="C23" s="98">
        <v>22.23</v>
      </c>
      <c r="D23" s="99">
        <v>45.7</v>
      </c>
      <c r="E23" s="72"/>
    </row>
    <row r="24" spans="1:5" ht="15.6">
      <c r="A24" s="9"/>
      <c r="B24" s="9"/>
      <c r="C24" s="9"/>
      <c r="D24" s="9"/>
      <c r="E24" s="9"/>
    </row>
    <row r="25" spans="1:5" ht="15.6">
      <c r="A25" s="9"/>
      <c r="B25" s="9"/>
      <c r="C25" s="9"/>
      <c r="D25" s="9"/>
      <c r="E25" s="9"/>
    </row>
    <row r="26" spans="1:5" ht="15.6">
      <c r="A26" s="9"/>
      <c r="B26" s="9"/>
      <c r="C26" s="9"/>
      <c r="D26" s="9"/>
      <c r="E26" s="9"/>
    </row>
  </sheetData>
  <pageMargins left="0.7" right="0.7" top="0.75" bottom="0.75" header="0.3" footer="0.3"/>
  <headerFooter>
    <oddHeader>&amp;R&amp;"Arial"&amp;8&amp;K000000 [OFFICIAL]&amp;1#_x000D_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CF846-6251-47A9-A550-B22D21B72EE6}">
  <dimension ref="A1:E12"/>
  <sheetViews>
    <sheetView showGridLines="0" workbookViewId="0">
      <selection activeCell="I25" sqref="I25"/>
    </sheetView>
  </sheetViews>
  <sheetFormatPr defaultColWidth="8.83203125" defaultRowHeight="14.45"/>
  <cols>
    <col min="1" max="1" width="87.6640625" style="3" customWidth="1"/>
    <col min="2" max="4" width="18" style="3" customWidth="1"/>
    <col min="5" max="5" width="10.33203125" style="3" customWidth="1"/>
    <col min="6" max="16384" width="8.83203125" style="3"/>
  </cols>
  <sheetData>
    <row r="1" spans="1:5" ht="26.1">
      <c r="A1" s="169" t="s">
        <v>56</v>
      </c>
      <c r="B1" s="170"/>
      <c r="C1" s="170"/>
      <c r="D1" s="170"/>
      <c r="E1" s="170"/>
    </row>
    <row r="2" spans="1:5" ht="15.6">
      <c r="A2" s="55" t="s">
        <v>37</v>
      </c>
      <c r="B2" s="56"/>
      <c r="C2" s="56"/>
      <c r="D2" s="56"/>
      <c r="E2" s="4"/>
    </row>
    <row r="3" spans="1:5" ht="45.75" customHeight="1">
      <c r="A3" s="10" t="s">
        <v>2</v>
      </c>
      <c r="B3" s="44" t="s">
        <v>3</v>
      </c>
      <c r="C3" s="45" t="s">
        <v>4</v>
      </c>
      <c r="D3" s="45" t="s">
        <v>5</v>
      </c>
      <c r="E3" s="4"/>
    </row>
    <row r="4" spans="1:5" ht="17.45" customHeight="1">
      <c r="A4" s="60" t="s">
        <v>57</v>
      </c>
      <c r="B4" s="120">
        <v>9338</v>
      </c>
      <c r="C4" s="121">
        <v>9373</v>
      </c>
      <c r="D4" s="122">
        <v>19275</v>
      </c>
      <c r="E4" s="5"/>
    </row>
    <row r="5" spans="1:5" ht="15.6">
      <c r="A5" s="9" t="s">
        <v>58</v>
      </c>
      <c r="B5" s="123">
        <f>B6</f>
        <v>-314</v>
      </c>
      <c r="C5" s="124">
        <f t="shared" ref="C5:D5" si="0">C6</f>
        <v>-230</v>
      </c>
      <c r="D5" s="124">
        <f t="shared" si="0"/>
        <v>33</v>
      </c>
      <c r="E5" s="5"/>
    </row>
    <row r="6" spans="1:5" ht="17.100000000000001" customHeight="1">
      <c r="A6" s="57" t="s">
        <v>59</v>
      </c>
      <c r="B6" s="125">
        <v>-314</v>
      </c>
      <c r="C6" s="126">
        <v>-230</v>
      </c>
      <c r="D6" s="32">
        <v>33</v>
      </c>
      <c r="E6" s="5"/>
    </row>
    <row r="7" spans="1:5" ht="15.6">
      <c r="A7" s="59" t="s">
        <v>60</v>
      </c>
      <c r="B7" s="127">
        <f>B4+B5</f>
        <v>9024</v>
      </c>
      <c r="C7" s="128">
        <f t="shared" ref="C7:D7" si="1">C4+C5</f>
        <v>9143</v>
      </c>
      <c r="D7" s="129">
        <f t="shared" si="1"/>
        <v>19308</v>
      </c>
      <c r="E7" s="4"/>
    </row>
    <row r="8" spans="1:5" ht="15.6">
      <c r="A8" s="63" t="s">
        <v>61</v>
      </c>
      <c r="B8" s="130"/>
      <c r="C8" s="122"/>
      <c r="D8" s="122"/>
      <c r="E8" s="4"/>
    </row>
    <row r="9" spans="1:5" ht="15.6">
      <c r="A9" s="11" t="s">
        <v>62</v>
      </c>
      <c r="B9" s="130">
        <v>6873</v>
      </c>
      <c r="C9" s="122">
        <v>6971</v>
      </c>
      <c r="D9" s="122">
        <v>14724</v>
      </c>
      <c r="E9" s="4"/>
    </row>
    <row r="10" spans="1:5" ht="15.6">
      <c r="A10" s="38" t="s">
        <v>63</v>
      </c>
      <c r="B10" s="123">
        <v>2151</v>
      </c>
      <c r="C10" s="124">
        <v>2172</v>
      </c>
      <c r="D10" s="124">
        <v>4584</v>
      </c>
      <c r="E10" s="4"/>
    </row>
    <row r="11" spans="1:5" ht="14.45" customHeight="1">
      <c r="A11" s="54"/>
      <c r="B11" s="131">
        <f>B9+B10</f>
        <v>9024</v>
      </c>
      <c r="C11" s="126">
        <f>C9+C10</f>
        <v>9143</v>
      </c>
      <c r="D11" s="132">
        <f>D9+D10</f>
        <v>19308</v>
      </c>
      <c r="E11" s="6"/>
    </row>
    <row r="12" spans="1:5" ht="32.450000000000003" customHeight="1">
      <c r="A12" s="171" t="s">
        <v>64</v>
      </c>
      <c r="B12" s="172"/>
      <c r="C12" s="172"/>
      <c r="D12" s="172"/>
      <c r="E12" s="29"/>
    </row>
  </sheetData>
  <mergeCells count="2">
    <mergeCell ref="A1:E1"/>
    <mergeCell ref="A12:D12"/>
  </mergeCells>
  <pageMargins left="0.7" right="0.7" top="0.75" bottom="0.75" header="0.3" footer="0.3"/>
  <headerFooter>
    <oddHeader>&amp;R&amp;"Arial"&amp;8&amp;K000000 [OFFICIAL]&amp;1#_x000D_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8D676-659B-4722-A972-7EA6BB31591E}">
  <dimension ref="A1:E32"/>
  <sheetViews>
    <sheetView showGridLines="0" workbookViewId="0">
      <selection activeCell="G19" sqref="G19"/>
    </sheetView>
  </sheetViews>
  <sheetFormatPr defaultColWidth="8.83203125" defaultRowHeight="15.6"/>
  <cols>
    <col min="1" max="1" width="87.6640625" style="9" customWidth="1"/>
    <col min="2" max="4" width="18" style="9" customWidth="1"/>
    <col min="5" max="5" width="10.33203125" style="9" customWidth="1"/>
    <col min="6" max="16384" width="8.83203125" style="9"/>
  </cols>
  <sheetData>
    <row r="1" spans="1:5" ht="26.1">
      <c r="A1" s="173" t="s">
        <v>65</v>
      </c>
      <c r="B1" s="174"/>
      <c r="C1" s="174"/>
      <c r="D1" s="174"/>
      <c r="E1" s="174"/>
    </row>
    <row r="2" spans="1:5">
      <c r="A2" s="175" t="s">
        <v>37</v>
      </c>
      <c r="B2" s="176"/>
      <c r="C2" s="176"/>
      <c r="D2" s="176"/>
      <c r="E2" s="176"/>
    </row>
    <row r="3" spans="1:5" ht="45.75" customHeight="1">
      <c r="A3" s="10" t="s">
        <v>2</v>
      </c>
      <c r="B3" s="44" t="s">
        <v>3</v>
      </c>
      <c r="C3" s="45" t="s">
        <v>4</v>
      </c>
      <c r="D3" s="45" t="s">
        <v>5</v>
      </c>
      <c r="E3" s="11"/>
    </row>
    <row r="4" spans="1:5" ht="15.95" customHeight="1">
      <c r="A4" s="12" t="s">
        <v>66</v>
      </c>
      <c r="B4" s="133">
        <v>69300</v>
      </c>
      <c r="C4" s="88">
        <v>68222</v>
      </c>
      <c r="D4" s="30">
        <v>68222</v>
      </c>
      <c r="E4" s="14"/>
    </row>
    <row r="5" spans="1:5">
      <c r="A5" s="15" t="s">
        <v>67</v>
      </c>
      <c r="B5" s="134"/>
      <c r="C5" s="92"/>
      <c r="D5" s="93"/>
      <c r="E5" s="14"/>
    </row>
    <row r="6" spans="1:5">
      <c r="A6" s="16" t="s">
        <v>68</v>
      </c>
      <c r="B6" s="135">
        <v>86</v>
      </c>
      <c r="C6" s="88">
        <v>122</v>
      </c>
      <c r="D6" s="30">
        <v>283</v>
      </c>
      <c r="E6" s="8"/>
    </row>
    <row r="7" spans="1:5">
      <c r="A7" s="16" t="s">
        <v>69</v>
      </c>
      <c r="B7" s="135">
        <v>-111</v>
      </c>
      <c r="C7" s="70">
        <v>-111</v>
      </c>
      <c r="D7" s="71">
        <v>-241</v>
      </c>
      <c r="E7" s="14"/>
    </row>
    <row r="8" spans="1:5" ht="15" customHeight="1">
      <c r="A8" s="15" t="s">
        <v>70</v>
      </c>
      <c r="B8" s="134"/>
      <c r="C8" s="92"/>
      <c r="D8" s="93"/>
      <c r="E8" s="14"/>
    </row>
    <row r="9" spans="1:5">
      <c r="A9" s="16" t="s">
        <v>71</v>
      </c>
      <c r="B9" s="135">
        <v>97</v>
      </c>
      <c r="C9" s="88">
        <v>76</v>
      </c>
      <c r="D9" s="30">
        <v>155</v>
      </c>
      <c r="E9" s="14"/>
    </row>
    <row r="10" spans="1:5">
      <c r="A10" s="16" t="s">
        <v>72</v>
      </c>
      <c r="B10" s="135">
        <v>-86</v>
      </c>
      <c r="C10" s="70">
        <v>-124</v>
      </c>
      <c r="D10" s="71">
        <v>-285</v>
      </c>
      <c r="E10" s="14"/>
    </row>
    <row r="11" spans="1:5">
      <c r="A11" s="16" t="s">
        <v>73</v>
      </c>
      <c r="B11" s="135">
        <v>6873</v>
      </c>
      <c r="C11" s="88">
        <v>6971</v>
      </c>
      <c r="D11" s="30">
        <v>14724</v>
      </c>
      <c r="E11" s="14"/>
    </row>
    <row r="12" spans="1:5">
      <c r="A12" s="16" t="s">
        <v>74</v>
      </c>
      <c r="B12" s="135">
        <v>-6410</v>
      </c>
      <c r="C12" s="70">
        <v>-7794</v>
      </c>
      <c r="D12" s="71">
        <v>-13840</v>
      </c>
      <c r="E12" s="14"/>
    </row>
    <row r="13" spans="1:5" ht="15" customHeight="1">
      <c r="A13" s="15" t="s">
        <v>75</v>
      </c>
      <c r="B13" s="134"/>
      <c r="C13" s="92"/>
      <c r="D13" s="93"/>
      <c r="E13" s="14"/>
    </row>
    <row r="14" spans="1:5">
      <c r="A14" s="16" t="s">
        <v>73</v>
      </c>
      <c r="B14" s="135">
        <v>2151</v>
      </c>
      <c r="C14" s="88">
        <v>2172</v>
      </c>
      <c r="D14" s="30">
        <v>4584</v>
      </c>
      <c r="E14" s="14"/>
    </row>
    <row r="15" spans="1:5">
      <c r="A15" s="17" t="s">
        <v>74</v>
      </c>
      <c r="B15" s="136">
        <v>-1992</v>
      </c>
      <c r="C15" s="77">
        <v>-2423</v>
      </c>
      <c r="D15" s="78">
        <v>-4302</v>
      </c>
      <c r="E15" s="14"/>
    </row>
    <row r="16" spans="1:5" ht="15" customHeight="1">
      <c r="A16" s="18" t="s">
        <v>76</v>
      </c>
      <c r="B16" s="131">
        <f>SUM(B4:B15)</f>
        <v>69908</v>
      </c>
      <c r="C16" s="83">
        <f t="shared" ref="C16:D16" si="0">SUM(C4:C15)</f>
        <v>67111</v>
      </c>
      <c r="D16" s="31">
        <f t="shared" si="0"/>
        <v>69300</v>
      </c>
      <c r="E16" s="14"/>
    </row>
    <row r="17" spans="1:5" ht="15.95" customHeight="1">
      <c r="A17" s="12" t="s">
        <v>77</v>
      </c>
      <c r="B17" s="137"/>
      <c r="C17" s="85"/>
      <c r="D17" s="86"/>
      <c r="E17" s="14"/>
    </row>
    <row r="18" spans="1:5">
      <c r="A18" s="16" t="s">
        <v>78</v>
      </c>
      <c r="B18" s="136">
        <f>SUM(B19:B21)</f>
        <v>-215</v>
      </c>
      <c r="C18" s="77">
        <f t="shared" ref="C18" si="1">SUM(C19:C21)</f>
        <v>-221</v>
      </c>
      <c r="D18" s="78">
        <f>SUM(D19:D21)</f>
        <v>-190</v>
      </c>
      <c r="E18" s="14"/>
    </row>
    <row r="19" spans="1:5">
      <c r="A19" s="19" t="s">
        <v>79</v>
      </c>
      <c r="B19" s="138">
        <v>3</v>
      </c>
      <c r="C19" s="139">
        <v>3</v>
      </c>
      <c r="D19" s="32">
        <v>3</v>
      </c>
      <c r="E19" s="14"/>
    </row>
    <row r="20" spans="1:5">
      <c r="A20" s="19" t="s">
        <v>80</v>
      </c>
      <c r="B20" s="140">
        <v>364</v>
      </c>
      <c r="C20" s="88">
        <v>364</v>
      </c>
      <c r="D20" s="33">
        <v>364</v>
      </c>
      <c r="E20" s="14"/>
    </row>
    <row r="21" spans="1:5">
      <c r="A21" s="19" t="s">
        <v>81</v>
      </c>
      <c r="B21" s="141">
        <v>-582</v>
      </c>
      <c r="C21" s="77">
        <v>-588</v>
      </c>
      <c r="D21" s="142">
        <v>-557</v>
      </c>
      <c r="E21" s="14"/>
    </row>
    <row r="22" spans="1:5">
      <c r="A22" s="16" t="s">
        <v>82</v>
      </c>
      <c r="B22" s="133">
        <v>303</v>
      </c>
      <c r="C22" s="139">
        <v>319</v>
      </c>
      <c r="D22" s="34">
        <v>292</v>
      </c>
      <c r="E22" s="14"/>
    </row>
    <row r="23" spans="1:5">
      <c r="A23" s="16" t="s">
        <v>83</v>
      </c>
      <c r="B23" s="135">
        <v>2907</v>
      </c>
      <c r="C23" s="88">
        <v>2946</v>
      </c>
      <c r="D23" s="30">
        <v>3147</v>
      </c>
      <c r="E23" s="14"/>
    </row>
    <row r="24" spans="1:5">
      <c r="A24" s="17" t="s">
        <v>84</v>
      </c>
      <c r="B24" s="136">
        <v>50269</v>
      </c>
      <c r="C24" s="90">
        <v>48117</v>
      </c>
      <c r="D24" s="35">
        <v>49566</v>
      </c>
      <c r="E24" s="14"/>
    </row>
    <row r="25" spans="1:5" ht="15" customHeight="1">
      <c r="A25" s="12" t="s">
        <v>85</v>
      </c>
      <c r="B25" s="133">
        <f>SUM(B22:B24,B18)</f>
        <v>53264</v>
      </c>
      <c r="C25" s="139">
        <f>SUM(C22:C24,C18)</f>
        <v>51161</v>
      </c>
      <c r="D25" s="34">
        <f>SUM(D22:D24,D18)</f>
        <v>52815</v>
      </c>
      <c r="E25" s="14"/>
    </row>
    <row r="26" spans="1:5" ht="14.1" customHeight="1">
      <c r="A26" s="17" t="s">
        <v>22</v>
      </c>
      <c r="B26" s="136">
        <v>16644</v>
      </c>
      <c r="C26" s="90">
        <v>15950</v>
      </c>
      <c r="D26" s="35">
        <v>16485</v>
      </c>
      <c r="E26" s="14"/>
    </row>
    <row r="27" spans="1:5" ht="15" customHeight="1">
      <c r="A27" s="12" t="s">
        <v>76</v>
      </c>
      <c r="B27" s="133">
        <f>SUM(B25:B26)</f>
        <v>69908</v>
      </c>
      <c r="C27" s="139">
        <f>SUM(C25:C26)</f>
        <v>67111</v>
      </c>
      <c r="D27" s="34">
        <f>SUM(D25:D26)</f>
        <v>69300</v>
      </c>
      <c r="E27" s="14"/>
    </row>
    <row r="28" spans="1:5">
      <c r="A28" s="36" t="s">
        <v>86</v>
      </c>
      <c r="B28" s="143"/>
      <c r="C28" s="144"/>
      <c r="D28" s="145"/>
      <c r="E28" s="11"/>
    </row>
    <row r="29" spans="1:5" ht="17.45">
      <c r="A29" s="37" t="s">
        <v>87</v>
      </c>
      <c r="B29" s="146">
        <v>16.600000000000001</v>
      </c>
      <c r="C29" s="147">
        <v>18.77</v>
      </c>
      <c r="D29" s="148">
        <v>18.77</v>
      </c>
      <c r="E29" s="11"/>
    </row>
    <row r="30" spans="1:5">
      <c r="A30" s="38" t="s">
        <v>88</v>
      </c>
      <c r="B30" s="39" t="s">
        <v>89</v>
      </c>
      <c r="C30" s="40" t="s">
        <v>89</v>
      </c>
      <c r="D30" s="149">
        <v>19.899999999999999</v>
      </c>
      <c r="E30" s="11"/>
    </row>
    <row r="31" spans="1:5" ht="15.6" customHeight="1">
      <c r="A31" s="18" t="s">
        <v>90</v>
      </c>
      <c r="B31" s="150">
        <f>B29</f>
        <v>16.600000000000001</v>
      </c>
      <c r="C31" s="151">
        <f>C29</f>
        <v>18.77</v>
      </c>
      <c r="D31" s="20">
        <f>SUM(D29:D30)</f>
        <v>38.67</v>
      </c>
      <c r="E31" s="14"/>
    </row>
    <row r="32" spans="1:5" ht="35.1" customHeight="1">
      <c r="A32" s="171" t="s">
        <v>91</v>
      </c>
      <c r="B32" s="172"/>
      <c r="C32" s="172"/>
      <c r="D32" s="172"/>
      <c r="E32" s="26"/>
    </row>
  </sheetData>
  <mergeCells count="3">
    <mergeCell ref="A32:D32"/>
    <mergeCell ref="A1:E1"/>
    <mergeCell ref="A2:E2"/>
  </mergeCells>
  <pageMargins left="0.7" right="0.7" top="0.75" bottom="0.75" header="0.3" footer="0.3"/>
  <headerFooter>
    <oddHeader>&amp;R&amp;"Arial"&amp;8&amp;K000000 [OFFICIAL]&amp;1#_x000D_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973AF-BB07-4D94-BB11-A12B49F2ABD1}">
  <dimension ref="A1:F33"/>
  <sheetViews>
    <sheetView showGridLines="0" workbookViewId="0">
      <selection activeCell="I16" sqref="I16"/>
    </sheetView>
  </sheetViews>
  <sheetFormatPr defaultColWidth="8.83203125" defaultRowHeight="12.95"/>
  <cols>
    <col min="1" max="1" width="76.1640625" style="41" customWidth="1"/>
    <col min="2" max="4" width="18" style="41" customWidth="1"/>
    <col min="5" max="16384" width="8.83203125" style="41"/>
  </cols>
  <sheetData>
    <row r="1" spans="1:6" ht="26.1">
      <c r="A1" s="42" t="s">
        <v>92</v>
      </c>
    </row>
    <row r="2" spans="1:6" ht="15.6">
      <c r="A2" s="43" t="s">
        <v>37</v>
      </c>
      <c r="B2" s="9"/>
      <c r="C2" s="9"/>
      <c r="D2" s="9"/>
      <c r="E2" s="9"/>
      <c r="F2" s="9"/>
    </row>
    <row r="3" spans="1:6" ht="62.1">
      <c r="A3" s="61" t="s">
        <v>93</v>
      </c>
      <c r="B3" s="44" t="s">
        <v>3</v>
      </c>
      <c r="C3" s="45" t="s">
        <v>4</v>
      </c>
      <c r="D3" s="45" t="s">
        <v>5</v>
      </c>
      <c r="E3" s="9"/>
      <c r="F3" s="9"/>
    </row>
    <row r="4" spans="1:6" ht="15.6">
      <c r="A4" s="50" t="s">
        <v>94</v>
      </c>
      <c r="B4" s="133">
        <v>34877</v>
      </c>
      <c r="C4" s="46">
        <v>40713</v>
      </c>
      <c r="D4" s="46">
        <v>73810</v>
      </c>
      <c r="E4" s="9"/>
      <c r="F4" s="9"/>
    </row>
    <row r="5" spans="1:6" ht="15.6">
      <c r="A5" s="17" t="s">
        <v>95</v>
      </c>
      <c r="B5" s="136">
        <v>-17608</v>
      </c>
      <c r="C5" s="77">
        <v>-20376</v>
      </c>
      <c r="D5" s="78">
        <v>-39019</v>
      </c>
      <c r="E5" s="9"/>
      <c r="F5" s="9"/>
    </row>
    <row r="6" spans="1:6" ht="15.6">
      <c r="A6" s="50" t="s">
        <v>96</v>
      </c>
      <c r="B6" s="133">
        <f>SUM(B4:B5)</f>
        <v>17269</v>
      </c>
      <c r="C6" s="68">
        <f t="shared" ref="C6:D6" si="0">SUM(C4:C5)</f>
        <v>20337</v>
      </c>
      <c r="D6" s="79">
        <f t="shared" si="0"/>
        <v>34791</v>
      </c>
      <c r="E6" s="9"/>
      <c r="F6" s="9"/>
    </row>
    <row r="7" spans="1:6" ht="15.6">
      <c r="A7" s="48" t="s">
        <v>97</v>
      </c>
      <c r="B7" s="67">
        <v>481</v>
      </c>
      <c r="C7" s="65">
        <v>381</v>
      </c>
      <c r="D7" s="65">
        <v>817</v>
      </c>
      <c r="E7" s="9"/>
      <c r="F7" s="9"/>
    </row>
    <row r="8" spans="1:6" ht="15.6">
      <c r="A8" s="48" t="s">
        <v>98</v>
      </c>
      <c r="B8" s="135">
        <v>-153</v>
      </c>
      <c r="C8" s="65">
        <v>-266</v>
      </c>
      <c r="D8" s="65">
        <v>-471</v>
      </c>
      <c r="E8" s="9"/>
      <c r="F8" s="9"/>
    </row>
    <row r="9" spans="1:6" ht="15.6">
      <c r="A9" s="17" t="s">
        <v>99</v>
      </c>
      <c r="B9" s="136">
        <v>-2670</v>
      </c>
      <c r="C9" s="77">
        <v>-3564</v>
      </c>
      <c r="D9" s="78">
        <v>-5878</v>
      </c>
      <c r="E9" s="9"/>
      <c r="F9" s="9"/>
    </row>
    <row r="10" spans="1:6" ht="15.6">
      <c r="A10" s="18"/>
      <c r="B10" s="131">
        <f>SUM(B6:B9)</f>
        <v>14927</v>
      </c>
      <c r="C10" s="83">
        <f t="shared" ref="C10:D10" si="1">SUM(C6:C9)</f>
        <v>16888</v>
      </c>
      <c r="D10" s="31">
        <f t="shared" si="1"/>
        <v>29259</v>
      </c>
      <c r="E10" s="9"/>
      <c r="F10" s="9"/>
    </row>
    <row r="11" spans="1:6" ht="15.6">
      <c r="A11" s="62" t="s">
        <v>100</v>
      </c>
      <c r="B11" s="152"/>
      <c r="C11" s="153"/>
      <c r="D11" s="153"/>
      <c r="E11" s="9"/>
      <c r="F11" s="9"/>
    </row>
    <row r="12" spans="1:6" ht="15.6">
      <c r="A12" s="48" t="s">
        <v>101</v>
      </c>
      <c r="B12" s="135">
        <v>-4573</v>
      </c>
      <c r="C12" s="65">
        <v>-5000</v>
      </c>
      <c r="D12" s="65">
        <v>-9673</v>
      </c>
      <c r="E12" s="9"/>
      <c r="F12" s="9"/>
    </row>
    <row r="13" spans="1:6" ht="15.6">
      <c r="A13" s="48" t="s">
        <v>102</v>
      </c>
      <c r="B13" s="49">
        <v>37</v>
      </c>
      <c r="C13" s="65">
        <v>13</v>
      </c>
      <c r="D13" s="65">
        <v>50</v>
      </c>
      <c r="E13" s="9"/>
      <c r="F13" s="9"/>
    </row>
    <row r="14" spans="1:6" ht="15.6">
      <c r="A14" s="18"/>
      <c r="B14" s="154">
        <f>SUM(B12:B13)</f>
        <v>-4536</v>
      </c>
      <c r="C14" s="83">
        <f t="shared" ref="C14:D14" si="2">SUM(C12:C13)</f>
        <v>-4987</v>
      </c>
      <c r="D14" s="31">
        <f t="shared" si="2"/>
        <v>-9623</v>
      </c>
      <c r="E14" s="9"/>
      <c r="F14" s="9"/>
    </row>
    <row r="15" spans="1:6" ht="15.6">
      <c r="A15" s="62" t="s">
        <v>103</v>
      </c>
      <c r="B15" s="152"/>
      <c r="C15" s="155"/>
      <c r="D15" s="155"/>
      <c r="E15" s="9"/>
      <c r="F15" s="9"/>
    </row>
    <row r="16" spans="1:6" ht="15.6">
      <c r="A16" s="48" t="s">
        <v>104</v>
      </c>
      <c r="B16" s="47">
        <v>7000</v>
      </c>
      <c r="C16" s="65">
        <v>15000</v>
      </c>
      <c r="D16" s="65">
        <v>39852</v>
      </c>
      <c r="E16" s="9"/>
      <c r="F16" s="9"/>
    </row>
    <row r="17" spans="1:6" ht="15.6">
      <c r="A17" s="48" t="s">
        <v>105</v>
      </c>
      <c r="B17" s="64">
        <v>-9000</v>
      </c>
      <c r="C17" s="65">
        <v>-18134</v>
      </c>
      <c r="D17" s="65">
        <v>-41986</v>
      </c>
      <c r="E17" s="9"/>
      <c r="F17" s="9"/>
    </row>
    <row r="18" spans="1:6" ht="15.6">
      <c r="A18" s="48" t="s">
        <v>106</v>
      </c>
      <c r="B18" s="67">
        <v>-111</v>
      </c>
      <c r="C18" s="65">
        <v>-111</v>
      </c>
      <c r="D18" s="65">
        <v>-241</v>
      </c>
      <c r="E18" s="9"/>
      <c r="F18" s="9"/>
    </row>
    <row r="19" spans="1:6" ht="15.6">
      <c r="A19" s="48" t="s">
        <v>107</v>
      </c>
      <c r="B19" s="64">
        <v>-6410</v>
      </c>
      <c r="C19" s="65">
        <v>-7794</v>
      </c>
      <c r="D19" s="65">
        <v>-13840</v>
      </c>
      <c r="E19" s="9"/>
      <c r="F19" s="9"/>
    </row>
    <row r="20" spans="1:6" ht="15.6">
      <c r="A20" s="48" t="s">
        <v>108</v>
      </c>
      <c r="B20" s="64">
        <v>-1992</v>
      </c>
      <c r="C20" s="65">
        <v>-2423</v>
      </c>
      <c r="D20" s="65">
        <v>-4302</v>
      </c>
      <c r="E20" s="9"/>
      <c r="F20" s="9"/>
    </row>
    <row r="21" spans="1:6" ht="15.6">
      <c r="A21" s="17" t="s">
        <v>109</v>
      </c>
      <c r="B21" s="136">
        <v>-68</v>
      </c>
      <c r="C21" s="77">
        <v>-95</v>
      </c>
      <c r="D21" s="78">
        <v>-165</v>
      </c>
      <c r="E21" s="9"/>
      <c r="F21" s="9"/>
    </row>
    <row r="22" spans="1:6" ht="15.6">
      <c r="A22" s="18"/>
      <c r="B22" s="154">
        <f>SUM(B16:B21)</f>
        <v>-10581</v>
      </c>
      <c r="C22" s="83">
        <f t="shared" ref="C22:D22" si="3">SUM(C16:C21)</f>
        <v>-13557</v>
      </c>
      <c r="D22" s="31">
        <f t="shared" si="3"/>
        <v>-20682</v>
      </c>
      <c r="E22" s="9"/>
      <c r="F22" s="9"/>
    </row>
    <row r="23" spans="1:6" ht="15.6">
      <c r="A23" s="62" t="s">
        <v>110</v>
      </c>
      <c r="B23" s="64">
        <f>B10+B14+B22</f>
        <v>-190</v>
      </c>
      <c r="C23" s="65">
        <f t="shared" ref="C23:D23" si="4">C10+C14+C22</f>
        <v>-1656</v>
      </c>
      <c r="D23" s="65">
        <f t="shared" si="4"/>
        <v>-1046</v>
      </c>
      <c r="E23" s="9"/>
      <c r="F23" s="9"/>
    </row>
    <row r="24" spans="1:6" ht="15.6">
      <c r="A24" s="48" t="s">
        <v>111</v>
      </c>
      <c r="B24" s="47">
        <v>16913</v>
      </c>
      <c r="C24" s="65">
        <v>17722</v>
      </c>
      <c r="D24" s="65">
        <v>17722</v>
      </c>
      <c r="E24" s="9"/>
      <c r="F24" s="9"/>
    </row>
    <row r="25" spans="1:6" ht="15.6">
      <c r="A25" s="17" t="s">
        <v>112</v>
      </c>
      <c r="B25" s="136">
        <v>-376</v>
      </c>
      <c r="C25" s="77">
        <v>-218</v>
      </c>
      <c r="D25" s="78">
        <v>237</v>
      </c>
      <c r="E25" s="9"/>
      <c r="F25" s="9"/>
    </row>
    <row r="26" spans="1:6" ht="15.6">
      <c r="A26" s="58" t="s">
        <v>113</v>
      </c>
      <c r="B26" s="82">
        <f>SUM(B23:B25)</f>
        <v>16347</v>
      </c>
      <c r="C26" s="83">
        <f>SUM(C23:C25)</f>
        <v>15848</v>
      </c>
      <c r="D26" s="31">
        <f t="shared" ref="D26" si="5">SUM(D23:D25)</f>
        <v>16913</v>
      </c>
      <c r="E26" s="9"/>
      <c r="F26" s="9"/>
    </row>
    <row r="27" spans="1:6" ht="15.6">
      <c r="A27" s="48"/>
      <c r="B27" s="9"/>
      <c r="C27" s="66"/>
      <c r="D27" s="66"/>
      <c r="E27" s="9"/>
      <c r="F27" s="9"/>
    </row>
    <row r="28" spans="1:6" ht="15.6">
      <c r="A28" s="9"/>
      <c r="B28" s="9"/>
      <c r="C28" s="9"/>
      <c r="D28" s="9"/>
      <c r="E28" s="9"/>
      <c r="F28" s="9"/>
    </row>
    <row r="29" spans="1:6" ht="15.6">
      <c r="A29" s="9"/>
      <c r="B29" s="9"/>
      <c r="C29" s="9"/>
      <c r="D29" s="9"/>
      <c r="E29" s="9"/>
      <c r="F29" s="9"/>
    </row>
    <row r="30" spans="1:6" ht="15.6">
      <c r="A30" s="9"/>
      <c r="B30" s="9"/>
      <c r="C30" s="9"/>
      <c r="D30" s="9"/>
      <c r="E30" s="9"/>
      <c r="F30" s="9"/>
    </row>
    <row r="31" spans="1:6" ht="15.6">
      <c r="A31" s="9"/>
      <c r="B31" s="9"/>
      <c r="C31" s="9"/>
      <c r="D31" s="9"/>
      <c r="E31" s="9"/>
      <c r="F31" s="9"/>
    </row>
    <row r="32" spans="1:6" ht="15.6">
      <c r="A32" s="9"/>
      <c r="B32" s="9"/>
      <c r="C32" s="9"/>
      <c r="D32" s="9"/>
      <c r="E32" s="9"/>
    </row>
    <row r="33" spans="1:5" ht="15.6">
      <c r="A33" s="9"/>
      <c r="B33" s="9"/>
      <c r="C33" s="9"/>
      <c r="D33" s="9"/>
      <c r="E33"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C6E71-B17E-4BFD-A6C7-30E2E6D9D103}">
  <dimension ref="A1:E18"/>
  <sheetViews>
    <sheetView showGridLines="0" zoomScaleNormal="100" workbookViewId="0">
      <selection activeCell="F20" sqref="F20"/>
    </sheetView>
  </sheetViews>
  <sheetFormatPr defaultColWidth="8.83203125" defaultRowHeight="15.6"/>
  <cols>
    <col min="1" max="1" width="87.6640625" style="9" customWidth="1"/>
    <col min="2" max="4" width="18" style="9" customWidth="1"/>
    <col min="5" max="5" width="10.33203125" style="9" customWidth="1"/>
    <col min="6" max="16384" width="8.83203125" style="9"/>
  </cols>
  <sheetData>
    <row r="1" spans="1:5" ht="26.1">
      <c r="A1" s="173" t="s">
        <v>114</v>
      </c>
      <c r="B1" s="174"/>
      <c r="C1" s="174"/>
      <c r="D1" s="174"/>
      <c r="E1" s="174"/>
    </row>
    <row r="2" spans="1:5">
      <c r="A2" s="21" t="s">
        <v>37</v>
      </c>
      <c r="B2" s="8"/>
      <c r="C2" s="8"/>
      <c r="D2" s="8"/>
      <c r="E2" s="8"/>
    </row>
    <row r="3" spans="1:5" ht="59.1" customHeight="1">
      <c r="A3" s="10" t="s">
        <v>2</v>
      </c>
      <c r="B3" s="44" t="s">
        <v>3</v>
      </c>
      <c r="C3" s="45" t="s">
        <v>4</v>
      </c>
      <c r="D3" s="45" t="s">
        <v>5</v>
      </c>
      <c r="E3" s="11"/>
    </row>
    <row r="4" spans="1:5" ht="15.95" customHeight="1">
      <c r="A4" s="12" t="s">
        <v>115</v>
      </c>
      <c r="B4" s="25"/>
      <c r="C4" s="27"/>
      <c r="D4" s="28"/>
      <c r="E4" s="14"/>
    </row>
    <row r="5" spans="1:5" ht="14.1" customHeight="1">
      <c r="A5" s="16" t="s">
        <v>116</v>
      </c>
      <c r="B5" s="87">
        <v>7112</v>
      </c>
      <c r="C5" s="156">
        <v>7147</v>
      </c>
      <c r="D5" s="157">
        <v>14699</v>
      </c>
      <c r="E5" s="14"/>
    </row>
    <row r="6" spans="1:5" ht="14.1" customHeight="1">
      <c r="A6" s="16" t="s">
        <v>41</v>
      </c>
      <c r="B6" s="158">
        <v>0</v>
      </c>
      <c r="C6" s="70">
        <v>0</v>
      </c>
      <c r="D6" s="88">
        <v>-3940</v>
      </c>
      <c r="E6" s="14"/>
    </row>
    <row r="7" spans="1:5" ht="14.1" customHeight="1">
      <c r="A7" s="17" t="s">
        <v>117</v>
      </c>
      <c r="B7" s="117">
        <v>53</v>
      </c>
      <c r="C7" s="159">
        <v>2</v>
      </c>
      <c r="D7" s="88">
        <v>-1</v>
      </c>
      <c r="E7" s="14"/>
    </row>
    <row r="8" spans="1:5" ht="15" customHeight="1">
      <c r="A8" s="13"/>
      <c r="B8" s="69">
        <f>SUM(B5:B7)</f>
        <v>7165</v>
      </c>
      <c r="C8" s="108">
        <f t="shared" ref="C8:D8" si="0">SUM(C5:C7)</f>
        <v>7149</v>
      </c>
      <c r="D8" s="109">
        <f t="shared" si="0"/>
        <v>10758</v>
      </c>
      <c r="E8" s="14"/>
    </row>
    <row r="9" spans="1:5" ht="14.1" customHeight="1">
      <c r="A9" s="16" t="s">
        <v>118</v>
      </c>
      <c r="B9" s="80">
        <v>-14</v>
      </c>
      <c r="C9" s="160">
        <v>-1</v>
      </c>
      <c r="D9" s="101">
        <v>1052</v>
      </c>
      <c r="E9" s="14"/>
    </row>
    <row r="10" spans="1:5" ht="14.1" customHeight="1">
      <c r="A10" s="17" t="s">
        <v>119</v>
      </c>
      <c r="B10" s="76">
        <v>-10</v>
      </c>
      <c r="C10" s="161">
        <v>0</v>
      </c>
      <c r="D10" s="119">
        <v>685</v>
      </c>
      <c r="E10" s="14"/>
    </row>
    <row r="11" spans="1:5" ht="15" customHeight="1">
      <c r="A11" s="18" t="s">
        <v>120</v>
      </c>
      <c r="B11" s="82">
        <f>SUM(B8:B10)</f>
        <v>7141</v>
      </c>
      <c r="C11" s="106">
        <f t="shared" ref="C11:D11" si="1">SUM(C8:C10)</f>
        <v>7148</v>
      </c>
      <c r="D11" s="107">
        <f t="shared" si="1"/>
        <v>12495</v>
      </c>
      <c r="E11" s="14"/>
    </row>
    <row r="12" spans="1:5" ht="15" customHeight="1">
      <c r="A12" s="12" t="s">
        <v>121</v>
      </c>
      <c r="B12" s="84"/>
      <c r="C12" s="110"/>
      <c r="D12" s="111"/>
      <c r="E12" s="14"/>
    </row>
    <row r="13" spans="1:5" ht="15" customHeight="1">
      <c r="A13" s="16" t="s">
        <v>54</v>
      </c>
      <c r="B13" s="94">
        <v>22.26</v>
      </c>
      <c r="C13" s="162">
        <v>22.27</v>
      </c>
      <c r="D13" s="163">
        <v>38.94</v>
      </c>
      <c r="E13" s="14"/>
    </row>
    <row r="14" spans="1:5">
      <c r="A14" s="17" t="s">
        <v>55</v>
      </c>
      <c r="B14" s="97">
        <v>22.21</v>
      </c>
      <c r="C14" s="164">
        <v>22.23</v>
      </c>
      <c r="D14" s="165">
        <v>38.840000000000003</v>
      </c>
      <c r="E14" s="14"/>
    </row>
    <row r="15" spans="1:5" ht="45.6" customHeight="1">
      <c r="A15" s="22" t="s">
        <v>122</v>
      </c>
      <c r="B15" s="166"/>
      <c r="C15" s="167"/>
      <c r="D15" s="168"/>
      <c r="E15" s="8"/>
    </row>
    <row r="16" spans="1:5">
      <c r="A16" s="19" t="s">
        <v>123</v>
      </c>
      <c r="B16" s="87">
        <v>320776323</v>
      </c>
      <c r="C16" s="100">
        <v>320943728</v>
      </c>
      <c r="D16" s="101">
        <v>320883243</v>
      </c>
      <c r="E16" s="14"/>
    </row>
    <row r="17" spans="1:5" ht="14.45" customHeight="1">
      <c r="A17" s="23" t="s">
        <v>124</v>
      </c>
      <c r="B17" s="89">
        <v>321477246</v>
      </c>
      <c r="C17" s="104">
        <v>321562481</v>
      </c>
      <c r="D17" s="105">
        <v>321672707</v>
      </c>
      <c r="E17" s="14"/>
    </row>
    <row r="18" spans="1:5" ht="34.5" customHeight="1">
      <c r="A18" s="172" t="s">
        <v>125</v>
      </c>
      <c r="B18" s="172"/>
      <c r="C18" s="172"/>
      <c r="D18" s="172"/>
      <c r="E18" s="26"/>
    </row>
  </sheetData>
  <mergeCells count="2">
    <mergeCell ref="A18:D18"/>
    <mergeCell ref="A1:E1"/>
  </mergeCells>
  <pageMargins left="0.7" right="0.7" top="0.75" bottom="0.75" header="0.3" footer="0.3"/>
  <headerFooter>
    <oddHeader>&amp;R&amp;"Arial"&amp;8&amp;K000000 [OFFICIAL]&amp;1#_x000D_</oddHeader>
  </headerFooter>
</worksheet>
</file>

<file path=docMetadata/LabelInfo.xml><?xml version="1.0" encoding="utf-8"?>
<clbl:labelList xmlns:clbl="http://schemas.microsoft.com/office/2020/mipLabelMetadata">
  <clbl:label id="{57e687cc-f93a-416b-a813-dfd9fe80a0f5}" enabled="1" method="Standard" siteId="{ffeebe53-4714-40e9-81b1-cb5984a2ddfd}"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interim-results-2025-booklet</dc:title>
  <dc:subject/>
  <dc:creator>anonymous</dc:creator>
  <cp:keywords/>
  <dc:description/>
  <cp:lastModifiedBy>Naresh Gyani</cp:lastModifiedBy>
  <cp:revision/>
  <dcterms:created xsi:type="dcterms:W3CDTF">2025-07-28T12:11:52Z</dcterms:created>
  <dcterms:modified xsi:type="dcterms:W3CDTF">2025-07-28T20:11:59Z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2025-07-28T00:00:00Z</vt:filetime>
  </property>
  <property fmtid="{D5CDD505-2E9C-101B-9397-08002B2CF9AE}" pid="3" name="Creator">
    <vt:lpwstr>Workiva</vt:lpwstr>
  </property>
  <property fmtid="{D5CDD505-2E9C-101B-9397-08002B2CF9AE}" pid="4" name="LastSaved">
    <vt:filetime>2025-07-28T00:00:00Z</vt:filetime>
  </property>
  <property fmtid="{D5CDD505-2E9C-101B-9397-08002B2CF9AE}" pid="5" name="Producer">
    <vt:lpwstr>Wdesk Fidelity Content Translations Version 014.002.023</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y fmtid="{D5CDD505-2E9C-101B-9397-08002B2CF9AE}" pid="8" name="MSIP_Label_e3f2a5e4-10d8-4dfe-8082-7352c27520cb_Enabled">
    <vt:lpwstr>true</vt:lpwstr>
  </property>
  <property fmtid="{D5CDD505-2E9C-101B-9397-08002B2CF9AE}" pid="9" name="MSIP_Label_e3f2a5e4-10d8-4dfe-8082-7352c27520cb_SetDate">
    <vt:lpwstr>2025-07-28T13:37:39Z</vt:lpwstr>
  </property>
  <property fmtid="{D5CDD505-2E9C-101B-9397-08002B2CF9AE}" pid="10" name="MSIP_Label_e3f2a5e4-10d8-4dfe-8082-7352c27520cb_Method">
    <vt:lpwstr>Standard</vt:lpwstr>
  </property>
  <property fmtid="{D5CDD505-2E9C-101B-9397-08002B2CF9AE}" pid="11" name="MSIP_Label_e3f2a5e4-10d8-4dfe-8082-7352c27520cb_Name">
    <vt:lpwstr>_Official</vt:lpwstr>
  </property>
  <property fmtid="{D5CDD505-2E9C-101B-9397-08002B2CF9AE}" pid="12" name="MSIP_Label_e3f2a5e4-10d8-4dfe-8082-7352c27520cb_SiteId">
    <vt:lpwstr>2864f69d-77c3-4fbe-bbc0-97502052391a</vt:lpwstr>
  </property>
  <property fmtid="{D5CDD505-2E9C-101B-9397-08002B2CF9AE}" pid="13" name="MSIP_Label_e3f2a5e4-10d8-4dfe-8082-7352c27520cb_ActionId">
    <vt:lpwstr>9aa8900f-cca5-4819-b97f-ad0016a566bc</vt:lpwstr>
  </property>
  <property fmtid="{D5CDD505-2E9C-101B-9397-08002B2CF9AE}" pid="14" name="MSIP_Label_e3f2a5e4-10d8-4dfe-8082-7352c27520cb_ContentBits">
    <vt:lpwstr>1</vt:lpwstr>
  </property>
  <property fmtid="{D5CDD505-2E9C-101B-9397-08002B2CF9AE}" pid="15" name="MSIP_Label_e3f2a5e4-10d8-4dfe-8082-7352c27520cb_Tag">
    <vt:lpwstr>10, 3, 0, 1</vt:lpwstr>
  </property>
</Properties>
</file>