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Z:\Technical accounting\2025\Year End\1. AFS\Website\"/>
    </mc:Choice>
  </mc:AlternateContent>
  <xr:revisionPtr revIDLastSave="0" documentId="13_ncr:1_{FDC573BB-D595-4785-A089-7D90BA678BFB}" xr6:coauthVersionLast="47" xr6:coauthVersionMax="47" xr10:uidLastSave="{00000000-0000-0000-0000-000000000000}"/>
  <bookViews>
    <workbookView xWindow="28680" yWindow="-120" windowWidth="51840" windowHeight="21120" firstSheet="3" activeTab="3" xr2:uid="{93AD94AB-DF09-44A4-9BAE-1117BD91A1EE}"/>
  </bookViews>
  <sheets>
    <sheet name="Statement of financial position" sheetId="1" r:id="rId1"/>
    <sheet name="Statement of profit or loss" sheetId="2" r:id="rId2"/>
    <sheet name="Statement of changes in equity" sheetId="3" r:id="rId3"/>
    <sheet name="Statement of cash flows " sheetId="4" r:id="rId4"/>
  </sheets>
  <definedNames>
    <definedName name="Section1" localSheetId="0">'Statement of financial position'!$A$1</definedName>
    <definedName name="Section3" localSheetId="1">'Statement of profit or loss'!$A$26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J21" i="3" s="1"/>
  <c r="J20" i="3" s="1"/>
  <c r="H22" i="3"/>
  <c r="J22" i="3"/>
  <c r="H16" i="3"/>
  <c r="H15" i="3"/>
  <c r="J15" i="3" s="1"/>
  <c r="H14" i="3"/>
  <c r="J14" i="3" s="1"/>
  <c r="H13" i="3"/>
  <c r="J13" i="3" s="1"/>
  <c r="J16" i="3" s="1"/>
  <c r="H12" i="3"/>
  <c r="H11" i="3"/>
  <c r="J12" i="3"/>
  <c r="J11" i="3"/>
  <c r="D36" i="1"/>
  <c r="D37" i="1" s="1"/>
  <c r="D35" i="1"/>
  <c r="C37" i="1"/>
  <c r="C36" i="1"/>
  <c r="C35" i="1"/>
  <c r="D28" i="1"/>
  <c r="C28" i="1"/>
  <c r="D23" i="1"/>
  <c r="C23" i="1"/>
  <c r="D19" i="1"/>
  <c r="D18" i="1"/>
  <c r="C19" i="1"/>
  <c r="C18" i="1"/>
  <c r="D13" i="1"/>
  <c r="C13" i="1"/>
  <c r="D38" i="2"/>
  <c r="C38" i="2"/>
  <c r="D34" i="2"/>
  <c r="C34" i="2"/>
  <c r="D30" i="2"/>
  <c r="C30" i="2"/>
  <c r="D31" i="2"/>
  <c r="C31" i="2"/>
  <c r="D20" i="2"/>
  <c r="C20" i="2"/>
  <c r="D16" i="2"/>
  <c r="C16" i="2"/>
  <c r="D14" i="2"/>
  <c r="C14" i="2"/>
  <c r="D10" i="2"/>
  <c r="C10" i="2"/>
  <c r="J32" i="3"/>
  <c r="I32" i="3"/>
  <c r="H23" i="3"/>
  <c r="J23" i="3" s="1"/>
  <c r="H19" i="3"/>
  <c r="J19" i="3" s="1"/>
  <c r="H18" i="3"/>
  <c r="J18" i="3" s="1"/>
  <c r="H17" i="3"/>
  <c r="J17" i="3" s="1"/>
  <c r="D20" i="3"/>
  <c r="E20" i="3"/>
  <c r="F20" i="3"/>
  <c r="G20" i="3"/>
  <c r="I20" i="3"/>
  <c r="C20" i="3"/>
  <c r="D16" i="3"/>
  <c r="E16" i="3"/>
  <c r="F16" i="3"/>
  <c r="G16" i="3"/>
  <c r="I16" i="3"/>
  <c r="I24" i="3" s="1"/>
  <c r="C16" i="3"/>
  <c r="D28" i="4"/>
  <c r="D25" i="4"/>
  <c r="C28" i="4"/>
  <c r="C25" i="4"/>
  <c r="D24" i="4"/>
  <c r="C24" i="4"/>
  <c r="D16" i="4"/>
  <c r="C16" i="4"/>
  <c r="D12" i="4"/>
  <c r="C12" i="4"/>
  <c r="D8" i="4"/>
  <c r="C8" i="4"/>
  <c r="F24" i="3" l="1"/>
  <c r="H20" i="3"/>
  <c r="E24" i="3"/>
  <c r="G24" i="3"/>
  <c r="D24" i="3"/>
  <c r="C24" i="3"/>
  <c r="H24" i="3"/>
  <c r="J24" i="3"/>
</calcChain>
</file>

<file path=xl/sharedStrings.xml><?xml version="1.0" encoding="utf-8"?>
<sst xmlns="http://schemas.openxmlformats.org/spreadsheetml/2006/main" count="196" uniqueCount="122">
  <si>
    <t>Statement of financial position</t>
  </si>
  <si>
    <t>as at 31 December</t>
  </si>
  <si>
    <t>Rand million</t>
  </si>
  <si>
    <t>Notes</t>
  </si>
  <si>
    <t xml:space="preserve">ASSETS </t>
  </si>
  <si>
    <t>Property, plant and equipment</t>
  </si>
  <si>
    <t>Right-of-use assets</t>
  </si>
  <si>
    <t>Biological assets</t>
  </si>
  <si>
    <t>Investments held by the environmental trust</t>
  </si>
  <si>
    <t>Investment in associate</t>
  </si>
  <si>
    <t>Other long-term receivables and investments</t>
  </si>
  <si>
    <t>Inventories</t>
  </si>
  <si>
    <t>Non-current assets</t>
  </si>
  <si>
    <t>Trade and other receivables</t>
  </si>
  <si>
    <t>Current tax assets</t>
  </si>
  <si>
    <t>Cash and cash equivalents</t>
  </si>
  <si>
    <t>Current assets</t>
  </si>
  <si>
    <t>Total assets</t>
  </si>
  <si>
    <t xml:space="preserve">EQUITY </t>
  </si>
  <si>
    <t>Shareholders’ equity</t>
  </si>
  <si>
    <t>Non-controlling interests</t>
  </si>
  <si>
    <t>Total equity</t>
  </si>
  <si>
    <t xml:space="preserve">LIABILITIES </t>
  </si>
  <si>
    <t>Lease liabilities</t>
  </si>
  <si>
    <t>Provisions</t>
  </si>
  <si>
    <t>Deferred tax liabilities</t>
  </si>
  <si>
    <t>Non-current liabilities</t>
  </si>
  <si>
    <t>Interest-bearing borrowings</t>
  </si>
  <si>
    <t xml:space="preserve">— </t>
  </si>
  <si>
    <t>Trade and other payables</t>
  </si>
  <si>
    <t>Contract liabilities</t>
  </si>
  <si>
    <t>Current tax liabilities</t>
  </si>
  <si>
    <t>Current liabilities</t>
  </si>
  <si>
    <t>Total liabilities</t>
  </si>
  <si>
    <t>Total equity and liabilities</t>
  </si>
  <si>
    <t>Statement of profit or loss</t>
  </si>
  <si>
    <t>for the year ended 31 December</t>
  </si>
  <si>
    <t>Revenue</t>
  </si>
  <si>
    <t>Other operating income</t>
  </si>
  <si>
    <t>Operating expenses</t>
  </si>
  <si>
    <t>Impairment reversal</t>
  </si>
  <si>
    <t>Expected credit losses on financial assets</t>
  </si>
  <si>
    <t>Operating profit</t>
  </si>
  <si>
    <t>Finance income</t>
  </si>
  <si>
    <t>Finance costs</t>
  </si>
  <si>
    <t>Share of losses of equity-accounted joint venture and associate</t>
  </si>
  <si>
    <t>Profit before taxation</t>
  </si>
  <si>
    <t>Taxation</t>
  </si>
  <si>
    <t xml:space="preserve">Profit for the year </t>
  </si>
  <si>
    <t>Attributable to:</t>
  </si>
  <si>
    <t>Owners of Kumba</t>
  </si>
  <si>
    <t>Earnings per share attributable to the ordinary equity holders of Kumba (Rand per share)</t>
  </si>
  <si>
    <t>Basic</t>
  </si>
  <si>
    <t xml:space="preserve">Diluted </t>
  </si>
  <si>
    <t>Statement of other comprehensive income</t>
  </si>
  <si>
    <t>Profit for the year</t>
  </si>
  <si>
    <r>
      <t>Other comprehensive (loss)/income for the year</t>
    </r>
    <r>
      <rPr>
        <vertAlign val="superscript"/>
        <sz val="8"/>
        <color rgb="FF3C3C3B"/>
        <rFont val="AA Smart Sans Light"/>
      </rPr>
      <t>1</t>
    </r>
  </si>
  <si>
    <t>Exchange differences on translation of foreign operations</t>
  </si>
  <si>
    <t>Total comprehensive income for the year</t>
  </si>
  <si>
    <r>
      <rPr>
        <sz val="6"/>
        <color rgb="FF3C3C3B"/>
        <rFont val="AA Smart Sans Light"/>
      </rPr>
      <t>1</t>
    </r>
    <r>
      <rPr>
        <sz val="7"/>
        <color rgb="FF3C3C3B"/>
        <rFont val="AA Smart Sans Light"/>
      </rPr>
      <t>There is no tax attributable to items included in other comprehensive income and all items will subsequently be reclassified to profit or loss in the event that the related foreign operation is disposed of. No deferred tax is recognised as there is no accounting or tax base for these items as they pertain to current assets.</t>
    </r>
  </si>
  <si>
    <t>Statement of changes in equity</t>
  </si>
  <si>
    <t>Share</t>
  </si>
  <si>
    <t>Treasury</t>
  </si>
  <si>
    <t>Equity-</t>
  </si>
  <si>
    <t>FCTR</t>
  </si>
  <si>
    <t>Retained</t>
  </si>
  <si>
    <t>Share-</t>
  </si>
  <si>
    <t>Non-</t>
  </si>
  <si>
    <t>Total</t>
  </si>
  <si>
    <t>capital</t>
  </si>
  <si>
    <t>shares</t>
  </si>
  <si>
    <t>settled</t>
  </si>
  <si>
    <t>earnings</t>
  </si>
  <si>
    <t>holders’</t>
  </si>
  <si>
    <t>control-ling</t>
  </si>
  <si>
    <t>equity</t>
  </si>
  <si>
    <t>and share</t>
  </si>
  <si>
    <t>share-</t>
  </si>
  <si>
    <t>interests</t>
  </si>
  <si>
    <t>premium</t>
  </si>
  <si>
    <t>based</t>
  </si>
  <si>
    <t>payment</t>
  </si>
  <si>
    <t>reserve</t>
  </si>
  <si>
    <t>Balance at 31 December 2023</t>
  </si>
  <si>
    <t>Net movement in treasury shares under employee share incentive schemes</t>
  </si>
  <si>
    <t>Equity-settled share-based payment expenses</t>
  </si>
  <si>
    <t>Vesting of shares under employee share incentive schemes</t>
  </si>
  <si>
    <t>Dividends paid</t>
  </si>
  <si>
    <t>Balance at 31 December 2024</t>
  </si>
  <si>
    <r>
      <t>Other comprehensive loss for the year</t>
    </r>
    <r>
      <rPr>
        <vertAlign val="superscript"/>
        <sz val="8"/>
        <color rgb="FF3C3C3B"/>
        <rFont val="AA Smart Sans Light"/>
      </rPr>
      <t>1</t>
    </r>
  </si>
  <si>
    <t>Balance at 31 December 2025</t>
  </si>
  <si>
    <t xml:space="preserve">1The loss recognised in FCTR reflects the impact of the rand’s strengthening against foreign currencies during the year, which increased translation losses. </t>
  </si>
  <si>
    <t>Dividend per share</t>
  </si>
  <si>
    <t>Rand</t>
  </si>
  <si>
    <t>Interim</t>
  </si>
  <si>
    <r>
      <t>Final</t>
    </r>
    <r>
      <rPr>
        <vertAlign val="superscript"/>
        <sz val="8"/>
        <color rgb="FF3C3C3B"/>
        <rFont val="AA Smart Sans Light"/>
      </rPr>
      <t>2</t>
    </r>
  </si>
  <si>
    <t>2 The final dividend for 2025 was declared subsequent to the year end and is presented for information purposes only.</t>
  </si>
  <si>
    <t>Equity-settled share-based payment reserve</t>
  </si>
  <si>
    <t>The equity-settled share-based payment reserve comprises the value of services rendered that has been settled through the issue of shares or share options.</t>
  </si>
  <si>
    <t xml:space="preserve">The FCTR comprises all foreign exchange differences arising from the translation of the financial results of foreign operations to the presentation currency of Kumba. </t>
  </si>
  <si>
    <t>Statement of cash flows</t>
  </si>
  <si>
    <t>Cash flows from operating activities</t>
  </si>
  <si>
    <t>Cash receipts from customers</t>
  </si>
  <si>
    <t>Cash paid to suppliers and employees</t>
  </si>
  <si>
    <t>Cash generated from operations</t>
  </si>
  <si>
    <t>Finance income received</t>
  </si>
  <si>
    <t>Finance costs paid</t>
  </si>
  <si>
    <t>Taxation paid</t>
  </si>
  <si>
    <t>Cash flows utilised in investing activities</t>
  </si>
  <si>
    <t>Additions to property, plant and equipment</t>
  </si>
  <si>
    <t>Proceeds from disposal of property, plant and equipment</t>
  </si>
  <si>
    <t>Cash flows utilised in financing activities</t>
  </si>
  <si>
    <t>Interest-bearing borrowings raised</t>
  </si>
  <si>
    <t>Interest-bearing borrowings repaid</t>
  </si>
  <si>
    <t>Purchase of treasury shares</t>
  </si>
  <si>
    <t>Dividends paid to owners of Kumba</t>
  </si>
  <si>
    <t>Dividends paid to non-controlling shareholders</t>
  </si>
  <si>
    <t>Payment of lease liabilities</t>
  </si>
  <si>
    <t>Net decrease in cash and cash equivalents</t>
  </si>
  <si>
    <t>Cash and cash equivalents at the beginning of the year</t>
  </si>
  <si>
    <t>Foreign currency exchange gains on cash and cash equivalents</t>
  </si>
  <si>
    <t>Cash and cash equivalents at the end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</si>
</sst>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2"/>
      <color theme="1"/>
      <name val="Times New Roman"/>
      <family val="1"/>
    </font>
    <font>
      <sz val="24"/>
      <color rgb="FF031795"/>
      <name val="AA Smart Sans Head Light"/>
    </font>
    <font>
      <sz val="13"/>
      <color rgb="FF031795"/>
      <name val="AA Smart Sans Head Light"/>
    </font>
    <font>
      <sz val="8"/>
      <color rgb="FF031795"/>
      <name val="AA Smart Sans SemiBold"/>
    </font>
    <font>
      <sz val="8"/>
      <color rgb="FF031795"/>
      <name val="AA Smart Sans"/>
    </font>
    <font>
      <b/>
      <sz val="8"/>
      <color rgb="FFFFFFFF"/>
      <name val="AA Smart Sans"/>
    </font>
    <font>
      <b/>
      <sz val="8"/>
      <color rgb="FF031795"/>
      <name val="AA Smart Sans"/>
    </font>
    <font>
      <sz val="8"/>
      <color rgb="FF3C3C3B"/>
      <name val="AA Smart Sans Light"/>
    </font>
    <font>
      <sz val="8"/>
      <color rgb="FF3C3C3B"/>
      <name val="AA Smart Sans"/>
    </font>
    <font>
      <sz val="1"/>
      <color rgb="FF3C3C3B"/>
      <name val="AA Smart Sans Light"/>
    </font>
    <font>
      <vertAlign val="superscript"/>
      <sz val="8"/>
      <color rgb="FF3C3C3B"/>
      <name val="AA Smart Sans Light"/>
    </font>
    <font>
      <vertAlign val="superscript"/>
      <sz val="7"/>
      <color rgb="FF3C3C3B"/>
      <name val="AA Smart Sans Light"/>
    </font>
    <font>
      <sz val="7"/>
      <color rgb="FF3C3C3B"/>
      <name val="AA Smart Sans Light"/>
    </font>
    <font>
      <sz val="11"/>
      <color theme="1"/>
      <name val="Aptos Narrow"/>
      <family val="2"/>
      <scheme val="minor"/>
    </font>
    <font>
      <b/>
      <sz val="10"/>
      <color rgb="FF031795"/>
      <name val="AA Smart Sans"/>
    </font>
    <font>
      <sz val="9"/>
      <color rgb="FF3C3C3B"/>
      <name val="AA Smart Sans Light"/>
    </font>
    <font>
      <sz val="6"/>
      <color rgb="FF3C3C3B"/>
      <name val="AA Smart Sans Light"/>
    </font>
  </fonts>
  <fills count="5">
    <fill>
      <patternFill patternType="none"/>
    </fill>
    <fill>
      <patternFill patternType="gray125"/>
    </fill>
    <fill>
      <patternFill patternType="solid">
        <fgColor rgb="FF347FF6"/>
        <bgColor indexed="64"/>
      </patternFill>
    </fill>
    <fill>
      <patternFill patternType="solid">
        <fgColor rgb="FF031795"/>
        <bgColor indexed="64"/>
      </patternFill>
    </fill>
    <fill>
      <patternFill patternType="solid">
        <fgColor rgb="FFECECEC"/>
        <bgColor indexed="64"/>
      </patternFill>
    </fill>
  </fills>
  <borders count="8">
    <border>
      <left/>
      <right/>
      <top/>
      <bottom/>
      <diagonal/>
    </border>
    <border>
      <left/>
      <right/>
      <top/>
      <bottom style="medium">
        <color rgb="FF9D9C9C"/>
      </bottom>
      <diagonal/>
    </border>
    <border>
      <left/>
      <right/>
      <top style="medium">
        <color rgb="FF9D9C9C"/>
      </top>
      <bottom style="medium">
        <color rgb="FF9D9C9C"/>
      </bottom>
      <diagonal/>
    </border>
    <border>
      <left/>
      <right/>
      <top style="medium">
        <color rgb="FF9D9C9C"/>
      </top>
      <bottom/>
      <diagonal/>
    </border>
    <border>
      <left style="medium">
        <color rgb="FF9D9C9C"/>
      </left>
      <right/>
      <top/>
      <bottom style="medium">
        <color rgb="FF9D9C9C"/>
      </bottom>
      <diagonal/>
    </border>
    <border>
      <left/>
      <right style="medium">
        <color rgb="FF9D9C9C"/>
      </right>
      <top/>
      <bottom style="medium">
        <color rgb="FF9D9C9C"/>
      </bottom>
      <diagonal/>
    </border>
    <border>
      <left style="medium">
        <color rgb="FF9D9C9C"/>
      </left>
      <right/>
      <top/>
      <bottom/>
      <diagonal/>
    </border>
    <border>
      <left/>
      <right style="medium">
        <color rgb="FF9D9C9C"/>
      </right>
      <top/>
      <bottom/>
      <diagonal/>
    </border>
  </borders>
  <cellStyleXfs count="2">
    <xf numFmtId="0" fontId="0" fillId="0" borderId="0"/>
    <xf numFmtId="43" fontId="14" fillId="0" borderId="0" applyFont="0" applyFill="0" applyBorder="0" applyAlignment="0" applyProtection="0"/>
  </cellStyleXfs>
  <cellXfs count="64">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1" fillId="2" borderId="0" xfId="0" applyFont="1" applyFill="1" applyAlignment="1">
      <alignment vertical="center"/>
    </xf>
    <xf numFmtId="0" fontId="4" fillId="0" borderId="1" xfId="0" applyFont="1" applyBorder="1" applyAlignment="1">
      <alignment vertical="center"/>
    </xf>
    <xf numFmtId="0" fontId="5" fillId="0" borderId="1" xfId="0" applyFont="1" applyBorder="1" applyAlignment="1">
      <alignment horizontal="right" vertical="center"/>
    </xf>
    <xf numFmtId="0" fontId="6" fillId="3" borderId="1" xfId="0" applyFont="1" applyFill="1" applyBorder="1" applyAlignment="1">
      <alignment horizontal="right" vertical="center"/>
    </xf>
    <xf numFmtId="0" fontId="5" fillId="0" borderId="0" xfId="0" applyFont="1" applyAlignment="1">
      <alignment horizontal="right" vertical="center"/>
    </xf>
    <xf numFmtId="0" fontId="7" fillId="0" borderId="0" xfId="0" applyFont="1" applyAlignment="1">
      <alignment vertical="center"/>
    </xf>
    <xf numFmtId="0" fontId="1" fillId="4" borderId="0" xfId="0" applyFont="1" applyFill="1" applyAlignment="1">
      <alignment vertical="center"/>
    </xf>
    <xf numFmtId="0" fontId="8" fillId="0" borderId="0" xfId="0" applyFont="1" applyAlignment="1">
      <alignment vertical="center"/>
    </xf>
    <xf numFmtId="0" fontId="9" fillId="0" borderId="0" xfId="0" applyFont="1" applyAlignment="1">
      <alignment horizontal="right" vertical="center"/>
    </xf>
    <xf numFmtId="3" fontId="7" fillId="4" borderId="0" xfId="0" applyNumberFormat="1" applyFont="1" applyFill="1" applyAlignment="1">
      <alignment horizontal="right" vertical="center"/>
    </xf>
    <xf numFmtId="3" fontId="9" fillId="0" borderId="0" xfId="0" applyNumberFormat="1" applyFont="1" applyAlignment="1">
      <alignment horizontal="right" vertical="center"/>
    </xf>
    <xf numFmtId="0" fontId="7" fillId="4" borderId="0" xfId="0" applyFont="1" applyFill="1" applyAlignment="1">
      <alignment horizontal="right" vertical="center"/>
    </xf>
    <xf numFmtId="0" fontId="7" fillId="0" borderId="2" xfId="0" applyFont="1" applyBorder="1" applyAlignment="1">
      <alignment vertical="center"/>
    </xf>
    <xf numFmtId="0" fontId="1" fillId="0" borderId="2" xfId="0" applyFont="1" applyBorder="1" applyAlignment="1">
      <alignment vertical="center"/>
    </xf>
    <xf numFmtId="3" fontId="7" fillId="4" borderId="2" xfId="0" applyNumberFormat="1" applyFont="1" applyFill="1" applyBorder="1" applyAlignment="1">
      <alignment horizontal="right" vertical="center"/>
    </xf>
    <xf numFmtId="3" fontId="9" fillId="0" borderId="2" xfId="0" applyNumberFormat="1" applyFont="1" applyBorder="1" applyAlignment="1">
      <alignment horizontal="right" vertical="center"/>
    </xf>
    <xf numFmtId="0" fontId="8" fillId="0" borderId="1" xfId="0" applyFont="1" applyBorder="1" applyAlignment="1">
      <alignment vertical="center"/>
    </xf>
    <xf numFmtId="0" fontId="9" fillId="0" borderId="1" xfId="0" applyFont="1" applyBorder="1" applyAlignment="1">
      <alignment horizontal="right" vertical="center"/>
    </xf>
    <xf numFmtId="3" fontId="7"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7" fillId="0" borderId="1" xfId="0" applyFont="1" applyBorder="1" applyAlignment="1">
      <alignment vertical="center"/>
    </xf>
    <xf numFmtId="0" fontId="1" fillId="0" borderId="1" xfId="0" applyFont="1" applyBorder="1" applyAlignment="1">
      <alignment vertical="center"/>
    </xf>
    <xf numFmtId="0" fontId="7" fillId="4" borderId="1" xfId="0" applyFont="1" applyFill="1" applyBorder="1" applyAlignment="1">
      <alignment horizontal="right" vertical="center"/>
    </xf>
    <xf numFmtId="0" fontId="7" fillId="0" borderId="3" xfId="0" applyFont="1" applyBorder="1" applyAlignment="1">
      <alignment vertical="center"/>
    </xf>
    <xf numFmtId="0" fontId="1" fillId="0" borderId="3" xfId="0" applyFont="1" applyBorder="1" applyAlignment="1">
      <alignment vertical="center"/>
    </xf>
    <xf numFmtId="3" fontId="7" fillId="4" borderId="3" xfId="0" applyNumberFormat="1" applyFont="1" applyFill="1" applyBorder="1" applyAlignment="1">
      <alignment horizontal="right" vertical="center"/>
    </xf>
    <xf numFmtId="3" fontId="9" fillId="0" borderId="3" xfId="0" applyNumberFormat="1" applyFont="1" applyBorder="1" applyAlignment="1">
      <alignment horizontal="right" vertical="center"/>
    </xf>
    <xf numFmtId="0" fontId="1" fillId="4" borderId="3" xfId="0" applyFont="1" applyFill="1" applyBorder="1" applyAlignment="1">
      <alignment vertical="center"/>
    </xf>
    <xf numFmtId="0" fontId="8" fillId="0" borderId="0" xfId="0" applyFont="1" applyAlignment="1">
      <alignment horizontal="left" vertical="center"/>
    </xf>
    <xf numFmtId="0" fontId="9" fillId="0" borderId="5" xfId="0" applyFont="1" applyBorder="1" applyAlignment="1">
      <alignment horizontal="right" vertical="center"/>
    </xf>
    <xf numFmtId="0" fontId="1" fillId="4" borderId="1" xfId="0" applyFont="1" applyFill="1" applyBorder="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0" fillId="0" borderId="1" xfId="0" applyBorder="1"/>
    <xf numFmtId="0" fontId="10" fillId="0" borderId="0" xfId="0" applyFont="1" applyAlignment="1">
      <alignment horizontal="left" vertical="center"/>
    </xf>
    <xf numFmtId="164" fontId="7" fillId="4" borderId="0" xfId="1" applyNumberFormat="1" applyFont="1" applyFill="1" applyAlignment="1">
      <alignment horizontal="right" vertical="center"/>
    </xf>
    <xf numFmtId="164" fontId="7" fillId="4" borderId="1" xfId="1" applyNumberFormat="1" applyFont="1" applyFill="1" applyBorder="1" applyAlignment="1">
      <alignment horizontal="right" vertical="center"/>
    </xf>
    <xf numFmtId="164" fontId="7" fillId="4" borderId="4" xfId="1" applyNumberFormat="1" applyFont="1" applyFill="1" applyBorder="1" applyAlignment="1">
      <alignment horizontal="right" vertical="center"/>
    </xf>
    <xf numFmtId="164" fontId="9" fillId="0" borderId="1" xfId="1" applyNumberFormat="1" applyFont="1" applyBorder="1" applyAlignment="1">
      <alignment horizontal="right" vertical="center"/>
    </xf>
    <xf numFmtId="164" fontId="9" fillId="0" borderId="0" xfId="1" applyNumberFormat="1" applyFont="1" applyAlignment="1">
      <alignment horizontal="right" vertical="center"/>
    </xf>
    <xf numFmtId="164" fontId="7" fillId="4" borderId="5" xfId="1" applyNumberFormat="1" applyFont="1" applyFill="1" applyBorder="1" applyAlignment="1">
      <alignment horizontal="right" vertical="center"/>
    </xf>
    <xf numFmtId="0" fontId="5" fillId="0" borderId="0" xfId="0" applyFont="1" applyAlignment="1">
      <alignment horizontal="right"/>
    </xf>
    <xf numFmtId="0" fontId="5" fillId="0" borderId="1" xfId="0" applyFont="1" applyBorder="1" applyAlignment="1">
      <alignment horizontal="right"/>
    </xf>
    <xf numFmtId="43" fontId="9" fillId="0" borderId="1" xfId="1" applyFont="1" applyBorder="1" applyAlignment="1">
      <alignment horizontal="right" vertical="center"/>
    </xf>
    <xf numFmtId="43" fontId="7" fillId="4" borderId="0" xfId="1" applyFont="1" applyFill="1" applyAlignment="1">
      <alignment horizontal="right" vertical="center"/>
    </xf>
    <xf numFmtId="43" fontId="7" fillId="4" borderId="1" xfId="1" applyFont="1" applyFill="1" applyBorder="1" applyAlignment="1">
      <alignment horizontal="right" vertical="center"/>
    </xf>
    <xf numFmtId="164" fontId="7" fillId="4" borderId="6" xfId="1" applyNumberFormat="1" applyFont="1" applyFill="1" applyBorder="1" applyAlignment="1">
      <alignment horizontal="right" vertical="center"/>
    </xf>
    <xf numFmtId="164" fontId="7" fillId="4" borderId="7" xfId="1" applyNumberFormat="1" applyFont="1" applyFill="1" applyBorder="1" applyAlignment="1">
      <alignment horizontal="right" vertical="center"/>
    </xf>
    <xf numFmtId="43" fontId="9" fillId="0" borderId="0" xfId="1" applyFont="1" applyAlignment="1">
      <alignment horizontal="right" vertical="center"/>
    </xf>
    <xf numFmtId="43" fontId="0" fillId="0" borderId="0" xfId="1" applyFont="1"/>
    <xf numFmtId="0" fontId="13" fillId="0" borderId="3"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xf>
    <xf numFmtId="0" fontId="5" fillId="0" borderId="0" xfId="0" applyFont="1" applyAlignment="1">
      <alignment horizontal="right" vertical="top"/>
    </xf>
    <xf numFmtId="0" fontId="5" fillId="0" borderId="1" xfId="0" applyFont="1" applyBorder="1" applyAlignment="1">
      <alignment horizontal="righ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D521-C47E-4586-B960-90590EFDC4C4}">
  <dimension ref="A1:D38"/>
  <sheetViews>
    <sheetView showGridLines="0" workbookViewId="0">
      <selection activeCell="D37" sqref="D37"/>
    </sheetView>
  </sheetViews>
  <sheetFormatPr defaultRowHeight="14.45"/>
  <cols>
    <col min="1" max="1" width="62.85546875" customWidth="1"/>
  </cols>
  <sheetData>
    <row r="1" spans="1:4" ht="30.6">
      <c r="A1" s="1" t="s">
        <v>0</v>
      </c>
    </row>
    <row r="2" spans="1:4" ht="17.100000000000001">
      <c r="A2" s="2" t="s">
        <v>1</v>
      </c>
    </row>
    <row r="3" spans="1:4" ht="15.6">
      <c r="A3" s="3"/>
      <c r="B3" s="3"/>
      <c r="C3" s="5"/>
      <c r="D3" s="3"/>
    </row>
    <row r="4" spans="1:4" ht="15" thickBot="1">
      <c r="A4" s="6" t="s">
        <v>2</v>
      </c>
      <c r="B4" s="7" t="s">
        <v>3</v>
      </c>
      <c r="C4" s="8">
        <v>2025</v>
      </c>
      <c r="D4" s="9">
        <v>2024</v>
      </c>
    </row>
    <row r="5" spans="1:4" ht="15.6">
      <c r="A5" s="10" t="s">
        <v>4</v>
      </c>
      <c r="B5" s="3"/>
      <c r="C5" s="11"/>
      <c r="D5" s="3"/>
    </row>
    <row r="6" spans="1:4">
      <c r="A6" s="12" t="s">
        <v>5</v>
      </c>
      <c r="B6" s="13">
        <v>2</v>
      </c>
      <c r="C6" s="14">
        <v>59976</v>
      </c>
      <c r="D6" s="15">
        <v>56006</v>
      </c>
    </row>
    <row r="7" spans="1:4">
      <c r="A7" s="12" t="s">
        <v>6</v>
      </c>
      <c r="B7" s="13">
        <v>3</v>
      </c>
      <c r="C7" s="16">
        <v>168</v>
      </c>
      <c r="D7" s="13">
        <v>143</v>
      </c>
    </row>
    <row r="8" spans="1:4" ht="15.6">
      <c r="A8" s="12" t="s">
        <v>7</v>
      </c>
      <c r="B8" s="3"/>
      <c r="C8" s="16">
        <v>46</v>
      </c>
      <c r="D8" s="13">
        <v>40</v>
      </c>
    </row>
    <row r="9" spans="1:4">
      <c r="A9" s="12" t="s">
        <v>8</v>
      </c>
      <c r="B9" s="13">
        <v>4</v>
      </c>
      <c r="C9" s="14">
        <v>1207</v>
      </c>
      <c r="D9" s="13">
        <v>989</v>
      </c>
    </row>
    <row r="10" spans="1:4" ht="15.6">
      <c r="A10" s="12" t="s">
        <v>9</v>
      </c>
      <c r="B10" s="3"/>
      <c r="C10" s="16">
        <v>22</v>
      </c>
      <c r="D10" s="13">
        <v>23</v>
      </c>
    </row>
    <row r="11" spans="1:4">
      <c r="A11" s="12" t="s">
        <v>10</v>
      </c>
      <c r="B11" s="13">
        <v>5</v>
      </c>
      <c r="C11" s="16">
        <v>250</v>
      </c>
      <c r="D11" s="13">
        <v>166</v>
      </c>
    </row>
    <row r="12" spans="1:4" ht="15" thickBot="1">
      <c r="A12" s="12" t="s">
        <v>11</v>
      </c>
      <c r="B12" s="13">
        <v>6</v>
      </c>
      <c r="C12" s="14">
        <v>10120</v>
      </c>
      <c r="D12" s="15">
        <v>8520</v>
      </c>
    </row>
    <row r="13" spans="1:4" ht="15.95" thickBot="1">
      <c r="A13" s="17" t="s">
        <v>12</v>
      </c>
      <c r="B13" s="18"/>
      <c r="C13" s="19">
        <f>SUM(C6:C12)</f>
        <v>71789</v>
      </c>
      <c r="D13" s="20">
        <f>SUM(D6:D12)</f>
        <v>65887</v>
      </c>
    </row>
    <row r="14" spans="1:4">
      <c r="A14" s="12" t="s">
        <v>11</v>
      </c>
      <c r="B14" s="13">
        <v>6</v>
      </c>
      <c r="C14" s="14">
        <v>9688</v>
      </c>
      <c r="D14" s="15">
        <v>9605</v>
      </c>
    </row>
    <row r="15" spans="1:4">
      <c r="A15" s="12" t="s">
        <v>13</v>
      </c>
      <c r="B15" s="13">
        <v>7</v>
      </c>
      <c r="C15" s="14">
        <v>6393</v>
      </c>
      <c r="D15" s="15">
        <v>5766</v>
      </c>
    </row>
    <row r="16" spans="1:4" ht="15.6">
      <c r="A16" s="12" t="s">
        <v>14</v>
      </c>
      <c r="B16" s="3"/>
      <c r="C16" s="16">
        <v>718</v>
      </c>
      <c r="D16" s="13">
        <v>575</v>
      </c>
    </row>
    <row r="17" spans="1:4" ht="15" thickBot="1">
      <c r="A17" s="21" t="s">
        <v>15</v>
      </c>
      <c r="B17" s="22">
        <v>8</v>
      </c>
      <c r="C17" s="23">
        <v>15117</v>
      </c>
      <c r="D17" s="24">
        <v>16913</v>
      </c>
    </row>
    <row r="18" spans="1:4" ht="15.95" thickBot="1">
      <c r="A18" s="25" t="s">
        <v>16</v>
      </c>
      <c r="B18" s="26"/>
      <c r="C18" s="23">
        <f>SUM(C14:C17)</f>
        <v>31916</v>
      </c>
      <c r="D18" s="24">
        <f>SUM(D14:D17)</f>
        <v>32859</v>
      </c>
    </row>
    <row r="19" spans="1:4" ht="15.95" thickBot="1">
      <c r="A19" s="25" t="s">
        <v>17</v>
      </c>
      <c r="B19" s="26"/>
      <c r="C19" s="23">
        <f>C18+C13</f>
        <v>103705</v>
      </c>
      <c r="D19" s="24">
        <f>D18+D13</f>
        <v>98746</v>
      </c>
    </row>
    <row r="20" spans="1:4" ht="15.6">
      <c r="A20" s="10" t="s">
        <v>18</v>
      </c>
      <c r="B20" s="3"/>
      <c r="C20" s="11"/>
      <c r="D20" s="3"/>
    </row>
    <row r="21" spans="1:4" ht="15.6">
      <c r="A21" s="12" t="s">
        <v>19</v>
      </c>
      <c r="B21" s="3"/>
      <c r="C21" s="14">
        <v>54939</v>
      </c>
      <c r="D21" s="15">
        <v>52815</v>
      </c>
    </row>
    <row r="22" spans="1:4" ht="15" thickBot="1">
      <c r="A22" s="21" t="s">
        <v>20</v>
      </c>
      <c r="B22" s="22">
        <v>23</v>
      </c>
      <c r="C22" s="23">
        <v>17069</v>
      </c>
      <c r="D22" s="24">
        <v>16485</v>
      </c>
    </row>
    <row r="23" spans="1:4" ht="15.95" thickBot="1">
      <c r="A23" s="25" t="s">
        <v>21</v>
      </c>
      <c r="B23" s="26"/>
      <c r="C23" s="23">
        <f>SUM(C21:C22)</f>
        <v>72008</v>
      </c>
      <c r="D23" s="24">
        <f>SUM(D21:D22)</f>
        <v>69300</v>
      </c>
    </row>
    <row r="24" spans="1:4" ht="15.6">
      <c r="A24" s="10" t="s">
        <v>22</v>
      </c>
      <c r="B24" s="3"/>
      <c r="C24" s="11"/>
      <c r="D24" s="3"/>
    </row>
    <row r="25" spans="1:4">
      <c r="A25" s="12" t="s">
        <v>23</v>
      </c>
      <c r="B25" s="13">
        <v>3</v>
      </c>
      <c r="C25" s="16">
        <v>109</v>
      </c>
      <c r="D25" s="13">
        <v>70</v>
      </c>
    </row>
    <row r="26" spans="1:4">
      <c r="A26" s="12" t="s">
        <v>24</v>
      </c>
      <c r="B26" s="13">
        <v>9</v>
      </c>
      <c r="C26" s="14">
        <v>3390</v>
      </c>
      <c r="D26" s="15">
        <v>3190</v>
      </c>
    </row>
    <row r="27" spans="1:4" ht="15" thickBot="1">
      <c r="A27" s="21" t="s">
        <v>25</v>
      </c>
      <c r="B27" s="22">
        <v>10</v>
      </c>
      <c r="C27" s="23">
        <v>15214</v>
      </c>
      <c r="D27" s="24">
        <v>14106</v>
      </c>
    </row>
    <row r="28" spans="1:4" ht="15.95" thickBot="1">
      <c r="A28" s="25" t="s">
        <v>26</v>
      </c>
      <c r="B28" s="26"/>
      <c r="C28" s="23">
        <f>SUM(C25:C27)</f>
        <v>18713</v>
      </c>
      <c r="D28" s="24">
        <f>SUM(D25:D27)</f>
        <v>17366</v>
      </c>
    </row>
    <row r="29" spans="1:4">
      <c r="A29" s="12" t="s">
        <v>23</v>
      </c>
      <c r="B29" s="13">
        <v>3</v>
      </c>
      <c r="C29" s="16">
        <v>94</v>
      </c>
      <c r="D29" s="13">
        <v>123</v>
      </c>
    </row>
    <row r="30" spans="1:4">
      <c r="A30" s="12" t="s">
        <v>27</v>
      </c>
      <c r="B30" s="13">
        <v>8</v>
      </c>
      <c r="C30" s="16" t="s">
        <v>28</v>
      </c>
      <c r="D30" s="15">
        <v>2003</v>
      </c>
    </row>
    <row r="31" spans="1:4">
      <c r="A31" s="12" t="s">
        <v>24</v>
      </c>
      <c r="B31" s="13">
        <v>9</v>
      </c>
      <c r="C31" s="16">
        <v>163</v>
      </c>
      <c r="D31" s="13">
        <v>210</v>
      </c>
    </row>
    <row r="32" spans="1:4">
      <c r="A32" s="12" t="s">
        <v>29</v>
      </c>
      <c r="B32" s="13">
        <v>11</v>
      </c>
      <c r="C32" s="14">
        <v>11994</v>
      </c>
      <c r="D32" s="15">
        <v>9271</v>
      </c>
    </row>
    <row r="33" spans="1:4">
      <c r="A33" s="12" t="s">
        <v>30</v>
      </c>
      <c r="B33" s="13">
        <v>11</v>
      </c>
      <c r="C33" s="16">
        <v>482</v>
      </c>
      <c r="D33" s="13">
        <v>449</v>
      </c>
    </row>
    <row r="34" spans="1:4" ht="15.95" thickBot="1">
      <c r="A34" s="21" t="s">
        <v>31</v>
      </c>
      <c r="B34" s="26"/>
      <c r="C34" s="27">
        <v>251</v>
      </c>
      <c r="D34" s="22">
        <v>24</v>
      </c>
    </row>
    <row r="35" spans="1:4" ht="15.95" thickBot="1">
      <c r="A35" s="25" t="s">
        <v>32</v>
      </c>
      <c r="B35" s="26"/>
      <c r="C35" s="23">
        <f>SUM(C29:C34)</f>
        <v>12984</v>
      </c>
      <c r="D35" s="24">
        <f>SUM(D29:D34)</f>
        <v>12080</v>
      </c>
    </row>
    <row r="36" spans="1:4" ht="15.95" thickBot="1">
      <c r="A36" s="25" t="s">
        <v>33</v>
      </c>
      <c r="B36" s="26"/>
      <c r="C36" s="23">
        <f>C35+C28</f>
        <v>31697</v>
      </c>
      <c r="D36" s="24">
        <f>D35+D28</f>
        <v>29446</v>
      </c>
    </row>
    <row r="37" spans="1:4" ht="15.95" thickBot="1">
      <c r="A37" s="25" t="s">
        <v>34</v>
      </c>
      <c r="B37" s="26"/>
      <c r="C37" s="23">
        <f>C36+C23</f>
        <v>103705</v>
      </c>
      <c r="D37" s="24">
        <f>D36+D23</f>
        <v>98746</v>
      </c>
    </row>
    <row r="38" spans="1:4">
      <c r="A38" s="4"/>
    </row>
  </sheetData>
  <pageMargins left="0.7" right="0.7" top="0.75" bottom="0.75" header="0.3" footer="0.3"/>
  <pageSetup paperSize="9" orientation="portrait" r:id="rId1"/>
  <headerFooter>
    <oddHeader>&amp;R&amp;"Arial"&amp;8&amp;K000000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AFA7-6DA6-48BC-BC53-7EACCF9872B7}">
  <dimension ref="A1:D39"/>
  <sheetViews>
    <sheetView showGridLines="0" workbookViewId="0">
      <selection activeCell="D36" sqref="D36"/>
    </sheetView>
  </sheetViews>
  <sheetFormatPr defaultRowHeight="14.45"/>
  <cols>
    <col min="1" max="1" width="68.140625" customWidth="1"/>
    <col min="3" max="3" width="10.5703125" bestFit="1" customWidth="1"/>
    <col min="4" max="4" width="9.42578125" bestFit="1" customWidth="1"/>
  </cols>
  <sheetData>
    <row r="1" spans="1:4" ht="30.6">
      <c r="A1" s="1" t="s">
        <v>35</v>
      </c>
    </row>
    <row r="2" spans="1:4" ht="17.100000000000001">
      <c r="A2" s="2" t="s">
        <v>36</v>
      </c>
    </row>
    <row r="3" spans="1:4" ht="15.6">
      <c r="A3" s="3"/>
      <c r="B3" s="3"/>
      <c r="C3" s="5"/>
      <c r="D3" s="3"/>
    </row>
    <row r="4" spans="1:4" ht="15" thickBot="1">
      <c r="A4" s="6" t="s">
        <v>2</v>
      </c>
      <c r="B4" s="7" t="s">
        <v>3</v>
      </c>
      <c r="C4" s="8">
        <v>2025</v>
      </c>
      <c r="D4" s="9">
        <v>2024</v>
      </c>
    </row>
    <row r="5" spans="1:4">
      <c r="A5" s="12" t="s">
        <v>37</v>
      </c>
      <c r="B5" s="13">
        <v>12</v>
      </c>
      <c r="C5" s="14">
        <v>70077</v>
      </c>
      <c r="D5" s="15">
        <v>68529</v>
      </c>
    </row>
    <row r="6" spans="1:4">
      <c r="A6" s="12" t="s">
        <v>38</v>
      </c>
      <c r="B6" s="13">
        <v>13</v>
      </c>
      <c r="C6" s="16">
        <v>942</v>
      </c>
      <c r="D6" s="13" t="s">
        <v>28</v>
      </c>
    </row>
    <row r="7" spans="1:4">
      <c r="A7" s="12" t="s">
        <v>39</v>
      </c>
      <c r="B7" s="13">
        <v>14</v>
      </c>
      <c r="C7" s="42">
        <v>-45233</v>
      </c>
      <c r="D7" s="46">
        <v>-46105</v>
      </c>
    </row>
    <row r="8" spans="1:4">
      <c r="A8" s="12" t="s">
        <v>40</v>
      </c>
      <c r="B8" s="13">
        <v>2</v>
      </c>
      <c r="C8" s="16" t="s">
        <v>28</v>
      </c>
      <c r="D8" s="15">
        <v>3940</v>
      </c>
    </row>
    <row r="9" spans="1:4" ht="15" thickBot="1">
      <c r="A9" s="12" t="s">
        <v>41</v>
      </c>
      <c r="B9" s="13">
        <v>7</v>
      </c>
      <c r="C9" s="42">
        <v>-28</v>
      </c>
      <c r="D9" s="46">
        <v>-3</v>
      </c>
    </row>
    <row r="10" spans="1:4" ht="15.6">
      <c r="A10" s="28" t="s">
        <v>42</v>
      </c>
      <c r="B10" s="29"/>
      <c r="C10" s="30">
        <f>SUM(C5:C9)</f>
        <v>25758</v>
      </c>
      <c r="D10" s="31">
        <f>SUM(D5:D9)</f>
        <v>26361</v>
      </c>
    </row>
    <row r="11" spans="1:4">
      <c r="A11" s="12" t="s">
        <v>43</v>
      </c>
      <c r="B11" s="13">
        <v>18</v>
      </c>
      <c r="C11" s="14">
        <v>1382</v>
      </c>
      <c r="D11" s="13">
        <v>800</v>
      </c>
    </row>
    <row r="12" spans="1:4">
      <c r="A12" s="12" t="s">
        <v>44</v>
      </c>
      <c r="B12" s="13">
        <v>18</v>
      </c>
      <c r="C12" s="42">
        <v>-907</v>
      </c>
      <c r="D12" s="46">
        <v>-510</v>
      </c>
    </row>
    <row r="13" spans="1:4" ht="15.95" thickBot="1">
      <c r="A13" s="21" t="s">
        <v>45</v>
      </c>
      <c r="B13" s="26"/>
      <c r="C13" s="43">
        <v>-1</v>
      </c>
      <c r="D13" s="45">
        <v>-1</v>
      </c>
    </row>
    <row r="14" spans="1:4" ht="15.6">
      <c r="A14" s="10" t="s">
        <v>46</v>
      </c>
      <c r="B14" s="3"/>
      <c r="C14" s="14">
        <f>SUM(C10:C13)</f>
        <v>26232</v>
      </c>
      <c r="D14" s="15">
        <f>SUM(D10:D13)</f>
        <v>26650</v>
      </c>
    </row>
    <row r="15" spans="1:4" ht="15" thickBot="1">
      <c r="A15" s="21" t="s">
        <v>47</v>
      </c>
      <c r="B15" s="22">
        <v>19</v>
      </c>
      <c r="C15" s="43">
        <v>-7075</v>
      </c>
      <c r="D15" s="45">
        <v>-7375</v>
      </c>
    </row>
    <row r="16" spans="1:4" ht="15.95" thickBot="1">
      <c r="A16" s="10" t="s">
        <v>48</v>
      </c>
      <c r="B16" s="3"/>
      <c r="C16" s="14">
        <f>SUM(C14:C15)</f>
        <v>19157</v>
      </c>
      <c r="D16" s="15">
        <f>SUM(D14:D15)</f>
        <v>19275</v>
      </c>
    </row>
    <row r="17" spans="1:4" ht="15.6">
      <c r="A17" s="28" t="s">
        <v>49</v>
      </c>
      <c r="B17" s="29"/>
      <c r="C17" s="32"/>
      <c r="D17" s="29"/>
    </row>
    <row r="18" spans="1:4" ht="15.6">
      <c r="A18" s="12" t="s">
        <v>50</v>
      </c>
      <c r="B18" s="3"/>
      <c r="C18" s="14">
        <v>14611</v>
      </c>
      <c r="D18" s="15">
        <v>14699</v>
      </c>
    </row>
    <row r="19" spans="1:4" ht="15.95" thickBot="1">
      <c r="A19" s="21" t="s">
        <v>20</v>
      </c>
      <c r="B19" s="26"/>
      <c r="C19" s="23">
        <v>4546</v>
      </c>
      <c r="D19" s="24">
        <v>4576</v>
      </c>
    </row>
    <row r="20" spans="1:4" ht="15.95" thickBot="1">
      <c r="A20" s="26"/>
      <c r="B20" s="26"/>
      <c r="C20" s="23">
        <f>SUM(C18:C19)</f>
        <v>19157</v>
      </c>
      <c r="D20" s="24">
        <f>SUM(D18:D19)</f>
        <v>19275</v>
      </c>
    </row>
    <row r="21" spans="1:4" ht="15.6">
      <c r="A21" s="10" t="s">
        <v>51</v>
      </c>
      <c r="B21" s="3"/>
      <c r="C21" s="11"/>
      <c r="D21" s="3"/>
    </row>
    <row r="22" spans="1:4">
      <c r="A22" s="12" t="s">
        <v>52</v>
      </c>
      <c r="B22" s="13">
        <v>20</v>
      </c>
      <c r="C22" s="16">
        <v>45.57</v>
      </c>
      <c r="D22" s="13">
        <v>45.81</v>
      </c>
    </row>
    <row r="23" spans="1:4" ht="15" thickBot="1">
      <c r="A23" s="21" t="s">
        <v>53</v>
      </c>
      <c r="B23" s="22">
        <v>20</v>
      </c>
      <c r="C23" s="27">
        <v>45.43</v>
      </c>
      <c r="D23" s="22">
        <v>45.7</v>
      </c>
    </row>
    <row r="26" spans="1:4" ht="30.6">
      <c r="A26" s="1" t="s">
        <v>54</v>
      </c>
    </row>
    <row r="27" spans="1:4" ht="17.100000000000001">
      <c r="A27" s="2" t="s">
        <v>36</v>
      </c>
    </row>
    <row r="28" spans="1:4" ht="15.6">
      <c r="A28" s="3"/>
      <c r="C28" s="5"/>
      <c r="D28" s="3"/>
    </row>
    <row r="29" spans="1:4" ht="15" thickBot="1">
      <c r="A29" s="6" t="s">
        <v>2</v>
      </c>
      <c r="B29" s="6"/>
      <c r="C29" s="8">
        <v>2025</v>
      </c>
      <c r="D29" s="9">
        <v>2024</v>
      </c>
    </row>
    <row r="30" spans="1:4">
      <c r="A30" s="12" t="s">
        <v>55</v>
      </c>
      <c r="C30" s="14">
        <f>C20</f>
        <v>19157</v>
      </c>
      <c r="D30" s="15">
        <f>D20</f>
        <v>19275</v>
      </c>
    </row>
    <row r="31" spans="1:4" ht="15" thickBot="1">
      <c r="A31" s="12" t="s">
        <v>56</v>
      </c>
      <c r="C31" s="43">
        <f>C32</f>
        <v>-865</v>
      </c>
      <c r="D31" s="22">
        <f>D32</f>
        <v>33</v>
      </c>
    </row>
    <row r="32" spans="1:4" ht="15" thickBot="1">
      <c r="A32" s="33" t="s">
        <v>57</v>
      </c>
      <c r="C32" s="44">
        <v>-865</v>
      </c>
      <c r="D32" s="34">
        <v>33</v>
      </c>
    </row>
    <row r="33" spans="1:4" ht="15.95" thickBot="1">
      <c r="A33" s="26"/>
      <c r="B33" s="26"/>
      <c r="C33" s="35"/>
      <c r="D33" s="26"/>
    </row>
    <row r="34" spans="1:4" ht="15" thickBot="1">
      <c r="A34" s="25" t="s">
        <v>58</v>
      </c>
      <c r="B34" s="25"/>
      <c r="C34" s="23">
        <f>SUM(C30:C31)</f>
        <v>18292</v>
      </c>
      <c r="D34" s="24">
        <f>SUM(D30:D31)</f>
        <v>19308</v>
      </c>
    </row>
    <row r="35" spans="1:4" ht="15.6">
      <c r="A35" s="10" t="s">
        <v>49</v>
      </c>
      <c r="C35" s="11"/>
      <c r="D35" s="3"/>
    </row>
    <row r="36" spans="1:4">
      <c r="A36" s="12" t="s">
        <v>50</v>
      </c>
      <c r="C36" s="14">
        <v>13951</v>
      </c>
      <c r="D36" s="15">
        <v>14724</v>
      </c>
    </row>
    <row r="37" spans="1:4" ht="15" thickBot="1">
      <c r="A37" s="21" t="s">
        <v>20</v>
      </c>
      <c r="B37" s="21"/>
      <c r="C37" s="23">
        <v>4341</v>
      </c>
      <c r="D37" s="24">
        <v>4584</v>
      </c>
    </row>
    <row r="38" spans="1:4" ht="15.95" thickBot="1">
      <c r="A38" s="26"/>
      <c r="C38" s="23">
        <f>SUM(C36:C37)</f>
        <v>18292</v>
      </c>
      <c r="D38" s="24">
        <f>SUM(D36:D37)</f>
        <v>19308</v>
      </c>
    </row>
    <row r="39" spans="1:4" ht="33.950000000000003" customHeight="1">
      <c r="A39" s="57" t="s">
        <v>59</v>
      </c>
      <c r="B39" s="57"/>
      <c r="C39" s="57"/>
    </row>
  </sheetData>
  <mergeCells count="1">
    <mergeCell ref="A39:C39"/>
  </mergeCells>
  <pageMargins left="0.7" right="0.7" top="0.75" bottom="0.75" header="0.3" footer="0.3"/>
  <pageSetup paperSize="9" orientation="portrait" r:id="rId1"/>
  <headerFooter>
    <oddHeader>&amp;R&amp;"Arial"&amp;8&amp;K000000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EEF79-67FD-48EE-953E-9BC2653C4D2E}">
  <dimension ref="A1:K38"/>
  <sheetViews>
    <sheetView showGridLines="0" workbookViewId="0">
      <selection activeCell="B33" sqref="B33"/>
    </sheetView>
  </sheetViews>
  <sheetFormatPr defaultRowHeight="14.45"/>
  <cols>
    <col min="1" max="1" width="49.140625" customWidth="1"/>
    <col min="2" max="2" width="6.42578125" customWidth="1"/>
    <col min="3" max="6" width="8.42578125" customWidth="1"/>
    <col min="7" max="8" width="8.85546875" bestFit="1" customWidth="1"/>
    <col min="9" max="9" width="8.42578125" customWidth="1"/>
    <col min="10" max="10" width="8.85546875" bestFit="1" customWidth="1"/>
  </cols>
  <sheetData>
    <row r="1" spans="1:10" ht="30.6">
      <c r="A1" s="1" t="s">
        <v>60</v>
      </c>
    </row>
    <row r="2" spans="1:10" ht="17.100000000000001">
      <c r="A2" s="2" t="s">
        <v>36</v>
      </c>
    </row>
    <row r="3" spans="1:10">
      <c r="A3" s="58" t="s">
        <v>2</v>
      </c>
      <c r="B3" s="60"/>
      <c r="C3" s="48" t="s">
        <v>61</v>
      </c>
      <c r="D3" s="48" t="s">
        <v>62</v>
      </c>
      <c r="E3" s="48" t="s">
        <v>63</v>
      </c>
      <c r="F3" s="62" t="s">
        <v>64</v>
      </c>
      <c r="G3" s="48" t="s">
        <v>65</v>
      </c>
      <c r="H3" s="48" t="s">
        <v>66</v>
      </c>
      <c r="I3" s="48" t="s">
        <v>67</v>
      </c>
      <c r="J3" s="48" t="s">
        <v>68</v>
      </c>
    </row>
    <row r="4" spans="1:10">
      <c r="A4" s="58"/>
      <c r="B4" s="60"/>
      <c r="C4" s="48" t="s">
        <v>69</v>
      </c>
      <c r="D4" s="48" t="s">
        <v>70</v>
      </c>
      <c r="E4" s="48" t="s">
        <v>71</v>
      </c>
      <c r="F4" s="62"/>
      <c r="G4" s="48" t="s">
        <v>72</v>
      </c>
      <c r="H4" s="48" t="s">
        <v>73</v>
      </c>
      <c r="I4" s="48" t="s">
        <v>74</v>
      </c>
      <c r="J4" s="48" t="s">
        <v>75</v>
      </c>
    </row>
    <row r="5" spans="1:10">
      <c r="A5" s="58"/>
      <c r="B5" s="60"/>
      <c r="C5" s="48" t="s">
        <v>76</v>
      </c>
      <c r="E5" s="48" t="s">
        <v>77</v>
      </c>
      <c r="F5" s="62"/>
      <c r="H5" s="48" t="s">
        <v>75</v>
      </c>
      <c r="I5" s="48" t="s">
        <v>78</v>
      </c>
    </row>
    <row r="6" spans="1:10">
      <c r="A6" s="58"/>
      <c r="B6" s="60"/>
      <c r="C6" s="48" t="s">
        <v>79</v>
      </c>
      <c r="E6" s="48" t="s">
        <v>80</v>
      </c>
      <c r="F6" s="62"/>
    </row>
    <row r="7" spans="1:10">
      <c r="A7" s="58"/>
      <c r="B7" s="60"/>
      <c r="E7" s="48" t="s">
        <v>81</v>
      </c>
      <c r="F7" s="62"/>
    </row>
    <row r="8" spans="1:10" ht="15" thickBot="1">
      <c r="A8" s="59"/>
      <c r="B8" s="61"/>
      <c r="C8" s="40"/>
      <c r="D8" s="40"/>
      <c r="E8" s="49" t="s">
        <v>82</v>
      </c>
      <c r="F8" s="63"/>
      <c r="G8" s="40"/>
      <c r="H8" s="40"/>
      <c r="I8" s="40"/>
      <c r="J8" s="40"/>
    </row>
    <row r="9" spans="1:10" ht="15.95" thickBot="1">
      <c r="A9" s="3"/>
      <c r="B9" s="7" t="s">
        <v>3</v>
      </c>
      <c r="C9" s="22">
        <v>21</v>
      </c>
      <c r="D9" s="22">
        <v>21</v>
      </c>
      <c r="E9" s="22">
        <v>22</v>
      </c>
      <c r="F9" s="26"/>
      <c r="G9" s="26"/>
      <c r="H9" s="26"/>
      <c r="I9" s="22">
        <v>23</v>
      </c>
      <c r="J9" s="26"/>
    </row>
    <row r="10" spans="1:10" ht="15.95" thickBot="1">
      <c r="A10" s="25" t="s">
        <v>83</v>
      </c>
      <c r="B10" s="26"/>
      <c r="C10" s="22">
        <v>367</v>
      </c>
      <c r="D10" s="45">
        <v>-599</v>
      </c>
      <c r="E10" s="22">
        <v>357</v>
      </c>
      <c r="F10" s="24">
        <v>3122</v>
      </c>
      <c r="G10" s="24">
        <v>48772</v>
      </c>
      <c r="H10" s="24">
        <v>52019</v>
      </c>
      <c r="I10" s="24">
        <v>16203</v>
      </c>
      <c r="J10" s="24">
        <v>68222</v>
      </c>
    </row>
    <row r="11" spans="1:10" ht="15.6">
      <c r="A11" s="12" t="s">
        <v>84</v>
      </c>
      <c r="B11" s="3"/>
      <c r="C11" s="13" t="s">
        <v>28</v>
      </c>
      <c r="D11" s="46">
        <v>-241</v>
      </c>
      <c r="E11" s="13" t="s">
        <v>28</v>
      </c>
      <c r="F11" s="13" t="s">
        <v>28</v>
      </c>
      <c r="G11" s="13" t="s">
        <v>28</v>
      </c>
      <c r="H11" s="46">
        <f t="shared" ref="H11:H15" si="0">SUM(C11:G11)</f>
        <v>-241</v>
      </c>
      <c r="I11" s="13" t="s">
        <v>28</v>
      </c>
      <c r="J11" s="46">
        <f t="shared" ref="J11:J15" si="1">SUM(H11:I11)</f>
        <v>-241</v>
      </c>
    </row>
    <row r="12" spans="1:10" ht="15.6">
      <c r="A12" s="12" t="s">
        <v>85</v>
      </c>
      <c r="B12" s="3"/>
      <c r="C12" s="13" t="s">
        <v>28</v>
      </c>
      <c r="D12" s="13" t="s">
        <v>28</v>
      </c>
      <c r="E12" s="13">
        <v>155</v>
      </c>
      <c r="F12" s="13" t="s">
        <v>28</v>
      </c>
      <c r="G12" s="13" t="s">
        <v>28</v>
      </c>
      <c r="H12" s="13">
        <f t="shared" si="0"/>
        <v>155</v>
      </c>
      <c r="I12" s="13" t="s">
        <v>28</v>
      </c>
      <c r="J12" s="13">
        <f t="shared" si="1"/>
        <v>155</v>
      </c>
    </row>
    <row r="13" spans="1:10" ht="15.6">
      <c r="A13" s="12" t="s">
        <v>86</v>
      </c>
      <c r="B13" s="3"/>
      <c r="C13" s="13" t="s">
        <v>28</v>
      </c>
      <c r="D13" s="13">
        <v>283</v>
      </c>
      <c r="E13" s="46">
        <v>-220</v>
      </c>
      <c r="F13" s="13" t="s">
        <v>28</v>
      </c>
      <c r="G13" s="46">
        <v>-65</v>
      </c>
      <c r="H13" s="46">
        <f t="shared" si="0"/>
        <v>-2</v>
      </c>
      <c r="I13" s="13" t="s">
        <v>28</v>
      </c>
      <c r="J13" s="46">
        <f t="shared" si="1"/>
        <v>-2</v>
      </c>
    </row>
    <row r="14" spans="1:10" ht="15.6">
      <c r="A14" s="12" t="s">
        <v>58</v>
      </c>
      <c r="B14" s="3"/>
      <c r="C14" s="13" t="s">
        <v>28</v>
      </c>
      <c r="D14" s="13" t="s">
        <v>28</v>
      </c>
      <c r="E14" s="13" t="s">
        <v>28</v>
      </c>
      <c r="F14" s="13">
        <v>25</v>
      </c>
      <c r="G14" s="15">
        <v>14699</v>
      </c>
      <c r="H14" s="15">
        <f t="shared" si="0"/>
        <v>14724</v>
      </c>
      <c r="I14" s="15">
        <v>4584</v>
      </c>
      <c r="J14" s="15">
        <f t="shared" si="1"/>
        <v>19308</v>
      </c>
    </row>
    <row r="15" spans="1:10" ht="15.95" thickBot="1">
      <c r="A15" s="21" t="s">
        <v>87</v>
      </c>
      <c r="B15" s="26"/>
      <c r="C15" s="22" t="s">
        <v>28</v>
      </c>
      <c r="D15" s="22" t="s">
        <v>28</v>
      </c>
      <c r="E15" s="22" t="s">
        <v>28</v>
      </c>
      <c r="F15" s="22" t="s">
        <v>28</v>
      </c>
      <c r="G15" s="45">
        <v>-13840</v>
      </c>
      <c r="H15" s="45">
        <f t="shared" si="0"/>
        <v>-13840</v>
      </c>
      <c r="I15" s="45">
        <v>-4302</v>
      </c>
      <c r="J15" s="45">
        <f t="shared" si="1"/>
        <v>-18142</v>
      </c>
    </row>
    <row r="16" spans="1:10" ht="15.95" thickBot="1">
      <c r="A16" s="25" t="s">
        <v>88</v>
      </c>
      <c r="B16" s="26"/>
      <c r="C16" s="45">
        <f>SUM(C10:C15)</f>
        <v>367</v>
      </c>
      <c r="D16" s="45">
        <f t="shared" ref="D16:J16" si="2">SUM(D10:D15)</f>
        <v>-557</v>
      </c>
      <c r="E16" s="45">
        <f t="shared" si="2"/>
        <v>292</v>
      </c>
      <c r="F16" s="45">
        <f t="shared" si="2"/>
        <v>3147</v>
      </c>
      <c r="G16" s="45">
        <f t="shared" si="2"/>
        <v>49566</v>
      </c>
      <c r="H16" s="45">
        <f>SUM(H10:H15)</f>
        <v>52815</v>
      </c>
      <c r="I16" s="45">
        <f t="shared" si="2"/>
        <v>16485</v>
      </c>
      <c r="J16" s="45">
        <f t="shared" si="2"/>
        <v>69300</v>
      </c>
    </row>
    <row r="17" spans="1:11" ht="15.6">
      <c r="A17" s="12" t="s">
        <v>84</v>
      </c>
      <c r="B17" s="3"/>
      <c r="C17" s="42" t="s">
        <v>28</v>
      </c>
      <c r="D17" s="42">
        <v>-310</v>
      </c>
      <c r="E17" s="42" t="s">
        <v>28</v>
      </c>
      <c r="F17" s="42" t="s">
        <v>28</v>
      </c>
      <c r="G17" s="42" t="s">
        <v>28</v>
      </c>
      <c r="H17" s="42">
        <f>SUM(C17:G17)</f>
        <v>-310</v>
      </c>
      <c r="I17" s="42" t="s">
        <v>28</v>
      </c>
      <c r="J17" s="42">
        <f>SUM(H17:I17)</f>
        <v>-310</v>
      </c>
    </row>
    <row r="18" spans="1:11" ht="15.6">
      <c r="A18" s="12" t="s">
        <v>85</v>
      </c>
      <c r="B18" s="3"/>
      <c r="C18" s="42" t="s">
        <v>28</v>
      </c>
      <c r="D18" s="42" t="s">
        <v>28</v>
      </c>
      <c r="E18" s="42">
        <v>238</v>
      </c>
      <c r="F18" s="42" t="s">
        <v>28</v>
      </c>
      <c r="G18" s="42" t="s">
        <v>28</v>
      </c>
      <c r="H18" s="42">
        <f t="shared" ref="H18:H20" si="3">SUM(C18:G18)</f>
        <v>238</v>
      </c>
      <c r="I18" s="42" t="s">
        <v>28</v>
      </c>
      <c r="J18" s="42">
        <f t="shared" ref="J18:J19" si="4">SUM(H18:I18)</f>
        <v>238</v>
      </c>
    </row>
    <row r="19" spans="1:11" ht="15.6">
      <c r="A19" s="12" t="s">
        <v>86</v>
      </c>
      <c r="B19" s="3"/>
      <c r="C19" s="42" t="s">
        <v>28</v>
      </c>
      <c r="D19" s="42">
        <v>179</v>
      </c>
      <c r="E19" s="42">
        <v>-185</v>
      </c>
      <c r="F19" s="42" t="s">
        <v>28</v>
      </c>
      <c r="G19" s="42">
        <v>7</v>
      </c>
      <c r="H19" s="42">
        <f t="shared" si="3"/>
        <v>1</v>
      </c>
      <c r="I19" s="42" t="s">
        <v>28</v>
      </c>
      <c r="J19" s="42">
        <f t="shared" si="4"/>
        <v>1</v>
      </c>
    </row>
    <row r="20" spans="1:11" ht="15.95" thickBot="1">
      <c r="A20" s="12" t="s">
        <v>58</v>
      </c>
      <c r="B20" s="3"/>
      <c r="C20" s="43">
        <f>SUM(C21:C22)</f>
        <v>0</v>
      </c>
      <c r="D20" s="43">
        <f t="shared" ref="D20:J20" si="5">SUM(D21:D22)</f>
        <v>0</v>
      </c>
      <c r="E20" s="43">
        <f t="shared" si="5"/>
        <v>0</v>
      </c>
      <c r="F20" s="43">
        <f t="shared" si="5"/>
        <v>-660</v>
      </c>
      <c r="G20" s="43">
        <f t="shared" si="5"/>
        <v>14611</v>
      </c>
      <c r="H20" s="43">
        <f t="shared" si="3"/>
        <v>13951</v>
      </c>
      <c r="I20" s="43">
        <f t="shared" si="5"/>
        <v>4341</v>
      </c>
      <c r="J20" s="43">
        <f t="shared" si="5"/>
        <v>18292</v>
      </c>
    </row>
    <row r="21" spans="1:11" ht="15.6">
      <c r="A21" s="33" t="s">
        <v>55</v>
      </c>
      <c r="B21" s="3"/>
      <c r="C21" s="53" t="s">
        <v>28</v>
      </c>
      <c r="D21" s="42" t="s">
        <v>28</v>
      </c>
      <c r="E21" s="42" t="s">
        <v>28</v>
      </c>
      <c r="F21" s="42" t="s">
        <v>28</v>
      </c>
      <c r="G21" s="42">
        <v>14611</v>
      </c>
      <c r="H21" s="42">
        <f>SUM(C21:G21)</f>
        <v>14611</v>
      </c>
      <c r="I21" s="42">
        <v>4546</v>
      </c>
      <c r="J21" s="54">
        <f>SUM(H21:I21)</f>
        <v>19157</v>
      </c>
    </row>
    <row r="22" spans="1:11" ht="15.95" thickBot="1">
      <c r="A22" s="33" t="s">
        <v>89</v>
      </c>
      <c r="B22" s="3"/>
      <c r="C22" s="44" t="s">
        <v>28</v>
      </c>
      <c r="D22" s="43" t="s">
        <v>28</v>
      </c>
      <c r="E22" s="43" t="s">
        <v>28</v>
      </c>
      <c r="F22" s="43">
        <v>-660</v>
      </c>
      <c r="G22" s="43" t="s">
        <v>28</v>
      </c>
      <c r="H22" s="43">
        <f>SUM(C22:G22)</f>
        <v>-660</v>
      </c>
      <c r="I22" s="43">
        <v>-205</v>
      </c>
      <c r="J22" s="47">
        <f>SUM(H22:I22)</f>
        <v>-865</v>
      </c>
    </row>
    <row r="23" spans="1:11" ht="15.95" thickBot="1">
      <c r="A23" s="21" t="s">
        <v>87</v>
      </c>
      <c r="B23" s="26"/>
      <c r="C23" s="43" t="s">
        <v>28</v>
      </c>
      <c r="D23" s="43" t="s">
        <v>28</v>
      </c>
      <c r="E23" s="43" t="s">
        <v>28</v>
      </c>
      <c r="F23" s="43" t="s">
        <v>28</v>
      </c>
      <c r="G23" s="43">
        <v>-11756</v>
      </c>
      <c r="H23" s="43">
        <f>SUM(C23:G23)</f>
        <v>-11756</v>
      </c>
      <c r="I23" s="43">
        <v>-3757</v>
      </c>
      <c r="J23" s="43">
        <f>SUM(H23:I23)</f>
        <v>-15513</v>
      </c>
    </row>
    <row r="24" spans="1:11" ht="15.95" thickBot="1">
      <c r="A24" s="25" t="s">
        <v>90</v>
      </c>
      <c r="B24" s="26"/>
      <c r="C24" s="43">
        <f>SUM(C23,C16:C20)</f>
        <v>367</v>
      </c>
      <c r="D24" s="43">
        <f t="shared" ref="D24:J24" si="6">SUM(D23,D16:D20)</f>
        <v>-688</v>
      </c>
      <c r="E24" s="43">
        <f t="shared" si="6"/>
        <v>345</v>
      </c>
      <c r="F24" s="43">
        <f t="shared" si="6"/>
        <v>2487</v>
      </c>
      <c r="G24" s="43">
        <f t="shared" si="6"/>
        <v>52428</v>
      </c>
      <c r="H24" s="43">
        <f t="shared" si="6"/>
        <v>54939</v>
      </c>
      <c r="I24" s="43">
        <f t="shared" si="6"/>
        <v>17069</v>
      </c>
      <c r="J24" s="43">
        <f t="shared" si="6"/>
        <v>72008</v>
      </c>
    </row>
    <row r="25" spans="1:11">
      <c r="A25" s="37" t="s">
        <v>91</v>
      </c>
    </row>
    <row r="26" spans="1:11">
      <c r="A26" s="36"/>
      <c r="B26" s="37"/>
    </row>
    <row r="27" spans="1:11">
      <c r="A27" s="38" t="s">
        <v>92</v>
      </c>
    </row>
    <row r="28" spans="1:11" ht="15.6">
      <c r="A28" s="3"/>
      <c r="I28" s="5"/>
      <c r="J28" s="3"/>
    </row>
    <row r="29" spans="1:11" ht="15" thickBot="1">
      <c r="A29" s="6" t="s">
        <v>93</v>
      </c>
      <c r="B29" s="6"/>
      <c r="C29" s="6"/>
      <c r="D29" s="6"/>
      <c r="E29" s="6"/>
      <c r="F29" s="6"/>
      <c r="G29" s="6"/>
      <c r="H29" s="6"/>
      <c r="I29" s="8">
        <v>2025</v>
      </c>
      <c r="J29" s="9">
        <v>2024</v>
      </c>
    </row>
    <row r="30" spans="1:11">
      <c r="A30" s="12" t="s">
        <v>94</v>
      </c>
      <c r="I30" s="51">
        <v>16.600000000000001</v>
      </c>
      <c r="J30" s="55">
        <v>18.77</v>
      </c>
      <c r="K30" s="56"/>
    </row>
    <row r="31" spans="1:11" ht="15" thickBot="1">
      <c r="A31" s="21" t="s">
        <v>95</v>
      </c>
      <c r="B31" s="21"/>
      <c r="C31" s="21"/>
      <c r="D31" s="21"/>
      <c r="E31" s="21"/>
      <c r="F31" s="21"/>
      <c r="G31" s="21"/>
      <c r="H31" s="21"/>
      <c r="I31" s="52">
        <v>15.43</v>
      </c>
      <c r="J31" s="50">
        <v>19.899999999999999</v>
      </c>
      <c r="K31" s="56"/>
    </row>
    <row r="32" spans="1:11" ht="15" thickBot="1">
      <c r="A32" s="25" t="s">
        <v>68</v>
      </c>
      <c r="B32" s="25"/>
      <c r="C32" s="25"/>
      <c r="D32" s="25"/>
      <c r="E32" s="25"/>
      <c r="F32" s="25"/>
      <c r="G32" s="25"/>
      <c r="H32" s="25"/>
      <c r="I32" s="52">
        <f>SUM(I30:I31)</f>
        <v>32.03</v>
      </c>
      <c r="J32" s="50">
        <f>SUM(J30:J31)</f>
        <v>38.67</v>
      </c>
      <c r="K32" s="56"/>
    </row>
    <row r="33" spans="1:2">
      <c r="A33" s="37" t="s">
        <v>96</v>
      </c>
    </row>
    <row r="34" spans="1:2">
      <c r="A34" s="36"/>
      <c r="B34" s="37"/>
    </row>
    <row r="35" spans="1:2">
      <c r="A35" s="38" t="s">
        <v>97</v>
      </c>
    </row>
    <row r="36" spans="1:2">
      <c r="A36" s="39" t="s">
        <v>98</v>
      </c>
    </row>
    <row r="37" spans="1:2">
      <c r="A37" s="38" t="s">
        <v>64</v>
      </c>
    </row>
    <row r="38" spans="1:2">
      <c r="A38" s="39" t="s">
        <v>99</v>
      </c>
    </row>
  </sheetData>
  <mergeCells count="3">
    <mergeCell ref="A3:A8"/>
    <mergeCell ref="B3:B8"/>
    <mergeCell ref="F3:F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17F1-3A16-4F64-9DFF-2FE43FA14C9E}">
  <dimension ref="A1:D29"/>
  <sheetViews>
    <sheetView showGridLines="0" tabSelected="1" workbookViewId="0">
      <selection activeCell="C14" sqref="C14"/>
    </sheetView>
  </sheetViews>
  <sheetFormatPr defaultRowHeight="14.45"/>
  <cols>
    <col min="1" max="1" width="55.85546875" customWidth="1"/>
    <col min="3" max="3" width="10.5703125" bestFit="1" customWidth="1"/>
    <col min="4" max="4" width="9.42578125" bestFit="1" customWidth="1"/>
  </cols>
  <sheetData>
    <row r="1" spans="1:4" ht="30.6">
      <c r="A1" s="1" t="s">
        <v>100</v>
      </c>
    </row>
    <row r="2" spans="1:4" ht="17.100000000000001">
      <c r="A2" s="2" t="s">
        <v>36</v>
      </c>
    </row>
    <row r="3" spans="1:4" ht="15.6">
      <c r="A3" s="3"/>
      <c r="B3" s="3"/>
      <c r="C3" s="5"/>
      <c r="D3" s="3"/>
    </row>
    <row r="4" spans="1:4" ht="15" thickBot="1">
      <c r="A4" s="6" t="s">
        <v>2</v>
      </c>
      <c r="B4" s="7" t="s">
        <v>3</v>
      </c>
      <c r="C4" s="8">
        <v>2025</v>
      </c>
      <c r="D4" s="9">
        <v>2024</v>
      </c>
    </row>
    <row r="5" spans="1:4" ht="15.6">
      <c r="A5" s="10" t="s">
        <v>101</v>
      </c>
      <c r="B5" s="3"/>
      <c r="C5" s="11"/>
      <c r="D5" s="3"/>
    </row>
    <row r="6" spans="1:4" ht="15.6">
      <c r="A6" s="12" t="s">
        <v>102</v>
      </c>
      <c r="B6" s="3"/>
      <c r="C6" s="14">
        <v>68596</v>
      </c>
      <c r="D6" s="15">
        <v>73810</v>
      </c>
    </row>
    <row r="7" spans="1:4" ht="15.95" thickBot="1">
      <c r="A7" s="21" t="s">
        <v>103</v>
      </c>
      <c r="B7" s="26"/>
      <c r="C7" s="43">
        <v>-36148</v>
      </c>
      <c r="D7" s="45">
        <v>-39019</v>
      </c>
    </row>
    <row r="8" spans="1:4">
      <c r="A8" s="10" t="s">
        <v>104</v>
      </c>
      <c r="B8" s="13">
        <v>24</v>
      </c>
      <c r="C8" s="14">
        <f>SUM(C6:C7)</f>
        <v>32448</v>
      </c>
      <c r="D8" s="15">
        <f>SUM(D6:D7)</f>
        <v>34791</v>
      </c>
    </row>
    <row r="9" spans="1:4">
      <c r="A9" s="12" t="s">
        <v>105</v>
      </c>
      <c r="B9" s="13">
        <v>25</v>
      </c>
      <c r="C9" s="14">
        <v>1348</v>
      </c>
      <c r="D9" s="13">
        <v>817</v>
      </c>
    </row>
    <row r="10" spans="1:4">
      <c r="A10" s="12" t="s">
        <v>106</v>
      </c>
      <c r="B10" s="13">
        <v>25</v>
      </c>
      <c r="C10" s="42">
        <v>-822</v>
      </c>
      <c r="D10" s="46">
        <v>-471</v>
      </c>
    </row>
    <row r="11" spans="1:4" ht="15" thickBot="1">
      <c r="A11" s="21" t="s">
        <v>107</v>
      </c>
      <c r="B11" s="22">
        <v>26</v>
      </c>
      <c r="C11" s="43">
        <v>-5873</v>
      </c>
      <c r="D11" s="45">
        <v>-5878</v>
      </c>
    </row>
    <row r="12" spans="1:4" ht="15.95" thickBot="1">
      <c r="A12" s="26"/>
      <c r="B12" s="26"/>
      <c r="C12" s="23">
        <f>SUM(C8:C11)</f>
        <v>27101</v>
      </c>
      <c r="D12" s="24">
        <f>SUM(D8:D11)</f>
        <v>29259</v>
      </c>
    </row>
    <row r="13" spans="1:4" ht="15.6">
      <c r="A13" s="10" t="s">
        <v>108</v>
      </c>
      <c r="B13" s="3"/>
      <c r="C13" s="11"/>
      <c r="D13" s="3"/>
    </row>
    <row r="14" spans="1:4">
      <c r="A14" s="12" t="s">
        <v>109</v>
      </c>
      <c r="B14" s="13">
        <v>28</v>
      </c>
      <c r="C14" s="42">
        <v>-10031</v>
      </c>
      <c r="D14" s="46">
        <v>-9673</v>
      </c>
    </row>
    <row r="15" spans="1:4" ht="15.95" thickBot="1">
      <c r="A15" s="21" t="s">
        <v>110</v>
      </c>
      <c r="B15" s="26"/>
      <c r="C15" s="27">
        <v>141</v>
      </c>
      <c r="D15" s="22">
        <v>50</v>
      </c>
    </row>
    <row r="16" spans="1:4" ht="15.95" thickBot="1">
      <c r="A16" s="26"/>
      <c r="B16" s="26"/>
      <c r="C16" s="43">
        <f>SUM(C14:C15)</f>
        <v>-9890</v>
      </c>
      <c r="D16" s="45">
        <f>SUM(D14:D15)</f>
        <v>-9623</v>
      </c>
    </row>
    <row r="17" spans="1:4" ht="15.6">
      <c r="A17" s="10" t="s">
        <v>111</v>
      </c>
      <c r="B17" s="3"/>
      <c r="C17" s="11"/>
      <c r="D17" s="3"/>
    </row>
    <row r="18" spans="1:4">
      <c r="A18" s="12" t="s">
        <v>112</v>
      </c>
      <c r="B18" s="13">
        <v>8</v>
      </c>
      <c r="C18" s="14">
        <v>12000</v>
      </c>
      <c r="D18" s="15">
        <v>39852</v>
      </c>
    </row>
    <row r="19" spans="1:4">
      <c r="A19" s="12" t="s">
        <v>113</v>
      </c>
      <c r="B19" s="13">
        <v>8</v>
      </c>
      <c r="C19" s="42">
        <v>-14000</v>
      </c>
      <c r="D19" s="46">
        <v>-41986</v>
      </c>
    </row>
    <row r="20" spans="1:4">
      <c r="A20" s="12" t="s">
        <v>114</v>
      </c>
      <c r="B20" s="13">
        <v>21</v>
      </c>
      <c r="C20" s="42">
        <v>-310</v>
      </c>
      <c r="D20" s="46">
        <v>-241</v>
      </c>
    </row>
    <row r="21" spans="1:4">
      <c r="A21" s="12" t="s">
        <v>115</v>
      </c>
      <c r="B21" s="13">
        <v>27</v>
      </c>
      <c r="C21" s="42">
        <v>-11756</v>
      </c>
      <c r="D21" s="46">
        <v>-13840</v>
      </c>
    </row>
    <row r="22" spans="1:4">
      <c r="A22" s="12" t="s">
        <v>116</v>
      </c>
      <c r="B22" s="13">
        <v>27</v>
      </c>
      <c r="C22" s="42">
        <v>-3757</v>
      </c>
      <c r="D22" s="46">
        <v>-4302</v>
      </c>
    </row>
    <row r="23" spans="1:4" ht="15.95" thickBot="1">
      <c r="A23" s="21" t="s">
        <v>117</v>
      </c>
      <c r="B23" s="26"/>
      <c r="C23" s="43">
        <v>-127</v>
      </c>
      <c r="D23" s="45">
        <v>-165</v>
      </c>
    </row>
    <row r="24" spans="1:4" ht="15.95" thickBot="1">
      <c r="A24" s="26"/>
      <c r="B24" s="26"/>
      <c r="C24" s="43">
        <f>SUM(C18:C23)</f>
        <v>-17950</v>
      </c>
      <c r="D24" s="45">
        <f>SUM(D18:D23)</f>
        <v>-20682</v>
      </c>
    </row>
    <row r="25" spans="1:4" ht="15.6">
      <c r="A25" s="10" t="s">
        <v>118</v>
      </c>
      <c r="B25" s="3"/>
      <c r="C25" s="42">
        <f>C12+C16+C24</f>
        <v>-739</v>
      </c>
      <c r="D25" s="46">
        <f>D12+D16+D24</f>
        <v>-1046</v>
      </c>
    </row>
    <row r="26" spans="1:4">
      <c r="A26" s="12" t="s">
        <v>119</v>
      </c>
      <c r="B26" s="13">
        <v>8</v>
      </c>
      <c r="C26" s="14">
        <v>16913</v>
      </c>
      <c r="D26" s="15">
        <v>17722</v>
      </c>
    </row>
    <row r="27" spans="1:4" ht="15.95" thickBot="1">
      <c r="A27" s="21" t="s">
        <v>120</v>
      </c>
      <c r="B27" s="26"/>
      <c r="C27" s="43">
        <v>-1057</v>
      </c>
      <c r="D27" s="22">
        <v>237</v>
      </c>
    </row>
    <row r="28" spans="1:4" ht="15" thickBot="1">
      <c r="A28" s="25" t="s">
        <v>121</v>
      </c>
      <c r="B28" s="22">
        <v>8</v>
      </c>
      <c r="C28" s="23">
        <f>SUM(C25:C27)</f>
        <v>15117</v>
      </c>
      <c r="D28" s="24">
        <f>SUM(D25:D27)</f>
        <v>16913</v>
      </c>
    </row>
    <row r="29" spans="1:4">
      <c r="A29" s="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Makhanya-Segatlhe, Botshelo</dc:creator>
  <cp:keywords/>
  <dc:description/>
  <cp:lastModifiedBy>Himlok, Penny</cp:lastModifiedBy>
  <cp:revision/>
  <dcterms:created xsi:type="dcterms:W3CDTF">2026-02-17T07:11:50Z</dcterms:created>
  <dcterms:modified xsi:type="dcterms:W3CDTF">2026-02-18T19:46:40Z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f2a5e4-10d8-4dfe-8082-7352c27520cb_Enabled">
    <vt:lpwstr>true</vt:lpwstr>
  </property>
  <property fmtid="{D5CDD505-2E9C-101B-9397-08002B2CF9AE}" pid="3" name="MSIP_Label_e3f2a5e4-10d8-4dfe-8082-7352c27520cb_SetDate">
    <vt:lpwstr>2026-02-17T07:13:10Z</vt:lpwstr>
  </property>
  <property fmtid="{D5CDD505-2E9C-101B-9397-08002B2CF9AE}" pid="4" name="MSIP_Label_e3f2a5e4-10d8-4dfe-8082-7352c27520cb_Method">
    <vt:lpwstr>Standard</vt:lpwstr>
  </property>
  <property fmtid="{D5CDD505-2E9C-101B-9397-08002B2CF9AE}" pid="5" name="MSIP_Label_e3f2a5e4-10d8-4dfe-8082-7352c27520cb_Name">
    <vt:lpwstr>_Official</vt:lpwstr>
  </property>
  <property fmtid="{D5CDD505-2E9C-101B-9397-08002B2CF9AE}" pid="6" name="MSIP_Label_e3f2a5e4-10d8-4dfe-8082-7352c27520cb_SiteId">
    <vt:lpwstr>2864f69d-77c3-4fbe-bbc0-97502052391a</vt:lpwstr>
  </property>
  <property fmtid="{D5CDD505-2E9C-101B-9397-08002B2CF9AE}" pid="7" name="MSIP_Label_e3f2a5e4-10d8-4dfe-8082-7352c27520cb_ActionId">
    <vt:lpwstr>cdce7d61-09fb-46fd-bd54-127f87685307</vt:lpwstr>
  </property>
  <property fmtid="{D5CDD505-2E9C-101B-9397-08002B2CF9AE}" pid="8" name="MSIP_Label_e3f2a5e4-10d8-4dfe-8082-7352c27520cb_ContentBits">
    <vt:lpwstr>1</vt:lpwstr>
  </property>
  <property fmtid="{D5CDD505-2E9C-101B-9397-08002B2CF9AE}" pid="9" name="MSIP_Label_e3f2a5e4-10d8-4dfe-8082-7352c27520cb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