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lszacnt001\Finance\Finance\Technical accounting\2026\Interim\6. Interim Booklet\8. Website\"/>
    </mc:Choice>
  </mc:AlternateContent>
  <xr:revisionPtr revIDLastSave="0" documentId="13_ncr:1_{0D6FB65E-3B6F-4844-816B-387EE7DF98F3}" xr6:coauthVersionLast="47" xr6:coauthVersionMax="47" xr10:uidLastSave="{00000000-0000-0000-0000-000000000000}"/>
  <bookViews>
    <workbookView xWindow="-110" yWindow="-110" windowWidth="19420" windowHeight="11500" tabRatio="907" activeTab="4" xr2:uid="{93AD94AB-DF09-44A4-9BAE-1117BD91A1EE}"/>
  </bookViews>
  <sheets>
    <sheet name="Statement of financial position" sheetId="1" r:id="rId1"/>
    <sheet name="Statement of profit or loss" sheetId="2" r:id="rId2"/>
    <sheet name="Statement of changes in equity" sheetId="3" r:id="rId3"/>
    <sheet name="Statement of cash flows " sheetId="4" r:id="rId4"/>
    <sheet name="Headline Earnings" sheetId="6" r:id="rId5"/>
  </sheets>
  <definedNames>
    <definedName name="Section1" localSheetId="0">'Statement of financial position'!$A$1</definedName>
    <definedName name="Section3" localSheetId="1">'Statement of profit or loss'!$A$27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2" i="6" l="1"/>
  <c r="C15" i="6" s="1"/>
  <c r="E12" i="6"/>
  <c r="E15" i="6" s="1"/>
  <c r="D12" i="6"/>
  <c r="D15" i="6" s="1"/>
  <c r="E10" i="4"/>
  <c r="E14" i="4" s="1"/>
  <c r="E18" i="4"/>
  <c r="E26" i="4"/>
  <c r="E34" i="3"/>
  <c r="D34" i="3"/>
  <c r="C34" i="3"/>
  <c r="E30" i="3"/>
  <c r="D30" i="3"/>
  <c r="C30" i="3"/>
  <c r="E21" i="3"/>
  <c r="D21" i="3"/>
  <c r="E28" i="3"/>
  <c r="D28" i="3"/>
  <c r="C28" i="3"/>
  <c r="C21" i="3"/>
  <c r="D19" i="3"/>
  <c r="E19" i="3"/>
  <c r="C19" i="3"/>
  <c r="E33" i="2"/>
  <c r="E37" i="2" s="1"/>
  <c r="E34" i="2"/>
  <c r="E11" i="2"/>
  <c r="E15" i="2" s="1"/>
  <c r="E17" i="2" s="1"/>
  <c r="E21" i="2"/>
  <c r="E41" i="2"/>
  <c r="D37" i="1"/>
  <c r="D38" i="1" s="1"/>
  <c r="D39" i="1" s="1"/>
  <c r="D31" i="1"/>
  <c r="D26" i="1"/>
  <c r="D15" i="1"/>
  <c r="D20" i="1"/>
  <c r="C20" i="1"/>
  <c r="C22" i="1" s="1"/>
  <c r="E37" i="1"/>
  <c r="C37" i="1"/>
  <c r="E31" i="1"/>
  <c r="C31" i="1"/>
  <c r="E26" i="1"/>
  <c r="C26" i="1"/>
  <c r="E20" i="1"/>
  <c r="E15" i="1"/>
  <c r="E22" i="1" s="1"/>
  <c r="C15" i="1"/>
  <c r="D41" i="2"/>
  <c r="C41" i="2"/>
  <c r="D34" i="2"/>
  <c r="C34" i="2"/>
  <c r="D21" i="2"/>
  <c r="D33" i="2" s="1"/>
  <c r="C21" i="2"/>
  <c r="C33" i="2" s="1"/>
  <c r="D11" i="2"/>
  <c r="D15" i="2" s="1"/>
  <c r="D17" i="2" s="1"/>
  <c r="C11" i="2"/>
  <c r="C15" i="2" s="1"/>
  <c r="C17" i="2" s="1"/>
  <c r="D26" i="4"/>
  <c r="C26" i="4"/>
  <c r="D18" i="4"/>
  <c r="C18" i="4"/>
  <c r="D10" i="4"/>
  <c r="D14" i="4" s="1"/>
  <c r="C10" i="4"/>
  <c r="C14" i="4" s="1"/>
  <c r="C27" i="4" l="1"/>
  <c r="C30" i="4" s="1"/>
  <c r="D27" i="4"/>
  <c r="D30" i="4" s="1"/>
  <c r="E27" i="4"/>
  <c r="E30" i="4" s="1"/>
  <c r="C37" i="2"/>
  <c r="D37" i="2"/>
  <c r="D22" i="1"/>
  <c r="C38" i="1"/>
  <c r="C39" i="1" s="1"/>
  <c r="E38" i="1"/>
  <c r="E39" i="1" s="1"/>
</calcChain>
</file>

<file path=xl/sharedStrings.xml><?xml version="1.0" encoding="utf-8"?>
<sst xmlns="http://schemas.openxmlformats.org/spreadsheetml/2006/main" count="214" uniqueCount="142">
  <si>
    <t>Rand million</t>
  </si>
  <si>
    <t>Notes</t>
  </si>
  <si>
    <t xml:space="preserve">ASSETS </t>
  </si>
  <si>
    <t>Property, plant and equipment</t>
  </si>
  <si>
    <t>Right-of-use assets</t>
  </si>
  <si>
    <t>Biological assets</t>
  </si>
  <si>
    <t>Investments held by the environmental trust</t>
  </si>
  <si>
    <t>Investment in associate</t>
  </si>
  <si>
    <t>Other long-term receivables and investments</t>
  </si>
  <si>
    <t>Inventories</t>
  </si>
  <si>
    <t>Non-current assets</t>
  </si>
  <si>
    <t>Trade and other receivables</t>
  </si>
  <si>
    <t>Current tax assets</t>
  </si>
  <si>
    <t>Cash and cash equivalents</t>
  </si>
  <si>
    <t>Current assets</t>
  </si>
  <si>
    <t>Total assets</t>
  </si>
  <si>
    <t xml:space="preserve">EQUITY </t>
  </si>
  <si>
    <t>Shareholders’ equity</t>
  </si>
  <si>
    <t>Non-controlling interests</t>
  </si>
  <si>
    <t>Total equity</t>
  </si>
  <si>
    <t xml:space="preserve">LIABILITIES </t>
  </si>
  <si>
    <t>Lease liabilities</t>
  </si>
  <si>
    <t>Provisions</t>
  </si>
  <si>
    <t>Deferred tax liabilities</t>
  </si>
  <si>
    <t>Non-current liabilities</t>
  </si>
  <si>
    <t>Trade and other payables</t>
  </si>
  <si>
    <t>Contract liabilities</t>
  </si>
  <si>
    <t>Current tax liabilities</t>
  </si>
  <si>
    <t>Current liabilities</t>
  </si>
  <si>
    <t>Total liabilities</t>
  </si>
  <si>
    <t>Total equity and liabilities</t>
  </si>
  <si>
    <t>Revenue</t>
  </si>
  <si>
    <t>Other operating income</t>
  </si>
  <si>
    <t>Operating expenses</t>
  </si>
  <si>
    <t>Expected credit losses on financial assets</t>
  </si>
  <si>
    <t>Operating profit</t>
  </si>
  <si>
    <t>Finance income</t>
  </si>
  <si>
    <t>Finance costs</t>
  </si>
  <si>
    <t>Share of losses of equity-accounted joint venture and associate</t>
  </si>
  <si>
    <t>Profit before taxation</t>
  </si>
  <si>
    <t>Taxation</t>
  </si>
  <si>
    <t xml:space="preserve">Profit for the year </t>
  </si>
  <si>
    <t>Attributable to:</t>
  </si>
  <si>
    <t>Owners of Kumba</t>
  </si>
  <si>
    <t>Basic</t>
  </si>
  <si>
    <t xml:space="preserve">Diluted </t>
  </si>
  <si>
    <t>Profit for the year</t>
  </si>
  <si>
    <r>
      <t>Other comprehensive (loss)/income for the year</t>
    </r>
    <r>
      <rPr>
        <vertAlign val="superscript"/>
        <sz val="8"/>
        <color rgb="FF3C3C3B"/>
        <rFont val="AA Smart Sans Light"/>
      </rPr>
      <t>1</t>
    </r>
  </si>
  <si>
    <t>Exchange differences on translation of foreign operations</t>
  </si>
  <si>
    <t>Total comprehensive income for the year</t>
  </si>
  <si>
    <t>Total</t>
  </si>
  <si>
    <t>Equity-settled share-based payment expenses</t>
  </si>
  <si>
    <t>Vesting of shares under employee share incentive schemes</t>
  </si>
  <si>
    <t>Dividends paid</t>
  </si>
  <si>
    <t>Equity-settled share-based payment reserve</t>
  </si>
  <si>
    <t>Cash flows from operating activities</t>
  </si>
  <si>
    <t>Cash receipts from customers</t>
  </si>
  <si>
    <t>Cash paid to suppliers and employees</t>
  </si>
  <si>
    <t>Cash generated from operations</t>
  </si>
  <si>
    <t>Finance income received</t>
  </si>
  <si>
    <t>Finance costs paid</t>
  </si>
  <si>
    <t>Taxation paid</t>
  </si>
  <si>
    <t>Cash flows utilised in investing activities</t>
  </si>
  <si>
    <t>Additions to property, plant and equipment</t>
  </si>
  <si>
    <t>Proceeds from disposal of property, plant and equipment</t>
  </si>
  <si>
    <t>Cash flows utilised in financing activities</t>
  </si>
  <si>
    <t>Interest-bearing borrowings raised</t>
  </si>
  <si>
    <t>Interest-bearing borrowings repaid</t>
  </si>
  <si>
    <t>Purchase of treasury shares</t>
  </si>
  <si>
    <t>Dividends paid to owners of Kumba</t>
  </si>
  <si>
    <t>Dividends paid to non-controlling shareholders</t>
  </si>
  <si>
    <t>Payment of lease liabilities</t>
  </si>
  <si>
    <t>Net decrease in cash and cash equivalents</t>
  </si>
  <si>
    <t>Cash and cash equivalents at the beginning of the year</t>
  </si>
  <si>
    <t>Foreign currency exchange gains on cash and cash equivalents</t>
  </si>
  <si>
    <t>Cash and cash equivalents at the end of the year</t>
  </si>
  <si>
    <t>Condensed consolidated statement of financial position</t>
  </si>
  <si>
    <t>as at</t>
  </si>
  <si>
    <t xml:space="preserve"> Reviewed</t>
  </si>
  <si>
    <t>six months</t>
  </si>
  <si>
    <t xml:space="preserve"> Reviewed </t>
  </si>
  <si>
    <t xml:space="preserve"> Audited </t>
  </si>
  <si>
    <t>12 months</t>
  </si>
  <si>
    <t>30 June</t>
  </si>
  <si>
    <t>31 December</t>
  </si>
  <si>
    <t>Non-current assets held for sale</t>
  </si>
  <si>
    <t>Condensed consolidated statement of profit or loss</t>
  </si>
  <si>
    <t xml:space="preserve">for the period ended </t>
  </si>
  <si>
    <t>Condensed consolidated statement of other comprehensive income</t>
  </si>
  <si>
    <t>Earnings per share attributable to the ordinary equity holders of Kumba (rand per share)</t>
  </si>
  <si>
    <t xml:space="preserve">12.95 </t>
  </si>
  <si>
    <t xml:space="preserve">22.17 </t>
  </si>
  <si>
    <t xml:space="preserve">45.57 </t>
  </si>
  <si>
    <t>Diluted</t>
  </si>
  <si>
    <t xml:space="preserve">12.91 </t>
  </si>
  <si>
    <t xml:space="preserve">22.12 </t>
  </si>
  <si>
    <t xml:space="preserve">45.43 </t>
  </si>
  <si>
    <r>
      <rPr>
        <i/>
        <sz val="6"/>
        <color rgb="FF3C3C3B"/>
        <rFont val="AA Smart Sans Light"/>
      </rPr>
      <t>1</t>
    </r>
    <r>
      <rPr>
        <i/>
        <sz val="7"/>
        <color rgb="FF3C3C3B"/>
        <rFont val="AA Smart Sans Light"/>
      </rPr>
      <t>There is no tax attributable to items included in other comprehensive income and all items will be subsequently reclassified to profit or loss in the event that the related foreign operation is disposed of. No deferred tax is recognised as there is no accounting or tax base for these items as they pertain to current assets.</t>
    </r>
  </si>
  <si>
    <t>Condensed consolidated statement of changes in equity</t>
  </si>
  <si>
    <t>Note</t>
  </si>
  <si>
    <t>Total equity at the beginning of the period</t>
  </si>
  <si>
    <t>Changes in share capital and premium</t>
  </si>
  <si>
    <t>Treasury shares issued to employees under employee share incentive schemes</t>
  </si>
  <si>
    <t>Changes in reserves</t>
  </si>
  <si>
    <t>Total comprehensive income for the period</t>
  </si>
  <si>
    <t>Changes in non-controlling interests</t>
  </si>
  <si>
    <t>Total equity at the end of the period</t>
  </si>
  <si>
    <t>Comprising:</t>
  </si>
  <si>
    <t>Share capital and premium (net of treasury shares)</t>
  </si>
  <si>
    <t>Share capital</t>
  </si>
  <si>
    <t>Share premium</t>
  </si>
  <si>
    <t>Treasury shares</t>
  </si>
  <si>
    <t>Foreign currency translation reserve</t>
  </si>
  <si>
    <t>Retained earnings</t>
  </si>
  <si>
    <t>Shareholders' equity</t>
  </si>
  <si>
    <t>Dividend declared (rand per share)</t>
  </si>
  <si>
    <r>
      <t>Interim</t>
    </r>
    <r>
      <rPr>
        <vertAlign val="superscript"/>
        <sz val="8"/>
        <color rgb="FF3C3C3B"/>
        <rFont val="AA Smart Sans Light"/>
      </rPr>
      <t>1</t>
    </r>
  </si>
  <si>
    <t>Final</t>
  </si>
  <si>
    <t>n/a</t>
  </si>
  <si>
    <t>1. The interim dividend was declared after 30 June 2026 and has not been recognised as a liability in this interim financial report. It will be recognised in shareholders' equity for the year ending 31 December 2026. Refer to note 17.</t>
  </si>
  <si>
    <t>Condensed consolidated statement of cash flows</t>
  </si>
  <si>
    <t>for the period ended</t>
  </si>
  <si>
    <t>Headline earnings</t>
  </si>
  <si>
    <t>Reconciliation of headline earnings</t>
  </si>
  <si>
    <t>Profit attributable to owners of Kumba</t>
  </si>
  <si>
    <t>Net loss on disposal and scrapping of property, plant and equipment</t>
  </si>
  <si>
    <t>Net loss on disposal of non-current assets held for sale</t>
  </si>
  <si>
    <t>Taxation effect of adjustments</t>
  </si>
  <si>
    <t>Non-controlling interests in adjustments</t>
  </si>
  <si>
    <t>Headline earnings (rand per share)</t>
  </si>
  <si>
    <t xml:space="preserve">13.24 </t>
  </si>
  <si>
    <t xml:space="preserve">22.26 </t>
  </si>
  <si>
    <t xml:space="preserve">45.97 </t>
  </si>
  <si>
    <t xml:space="preserve">13.19 </t>
  </si>
  <si>
    <t xml:space="preserve">22.21 </t>
  </si>
  <si>
    <t xml:space="preserve">45.83 </t>
  </si>
  <si>
    <t>The calculation of basic and diluted earnings and headline earnings per share is based on the weighted average number of ordinary shares in issue as follows:</t>
  </si>
  <si>
    <t>Weighted average number of ordinary shares</t>
  </si>
  <si>
    <t>Diluted weighted average number of ordinary shares</t>
  </si>
  <si>
    <t>The dilution adjustment of 1,013,840 shares at 30 June 2026 (30 June 2025: 700,923 and 31 December 2025: 964,680) is as a result of the share options granted under the various employee share incentive schemes.</t>
  </si>
  <si>
    <r>
      <t>Impairment charge</t>
    </r>
    <r>
      <rPr>
        <vertAlign val="superscript"/>
        <sz val="9"/>
        <color rgb="FF3C3C3B"/>
        <rFont val="AA Smart Sans Light"/>
      </rPr>
      <t>1</t>
    </r>
  </si>
  <si>
    <t>1. The impairment charge arose on certain residential buildings prior to their reclassification from property, plant and equipment to non-current assets held for sale. Refer to note 10. for further details.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</si>
</sst>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_(* #,##0_);_(* \(#,##0\);_(* &quot;-&quot;??_);_(@_)"/>
  </numFmts>
  <fonts count="26" x14ac:knownFonts="1">
    <font>
      <sz val="11"/>
      <color theme="1"/>
      <name val="Aptos Narrow"/>
      <family val="2"/>
      <scheme val="minor"/>
    </font>
    <font>
      <sz val="12"/>
      <color theme="1"/>
      <name val="Times New Roman"/>
      <family val="1"/>
    </font>
    <font>
      <sz val="24"/>
      <color rgb="FF031795"/>
      <name val="AA Smart Sans Head Light"/>
    </font>
    <font>
      <sz val="13"/>
      <color rgb="FF031795"/>
      <name val="AA Smart Sans Head Light"/>
    </font>
    <font>
      <sz val="8"/>
      <color rgb="FF031795"/>
      <name val="AA Smart Sans SemiBold"/>
    </font>
    <font>
      <sz val="8"/>
      <color rgb="FF031795"/>
      <name val="AA Smart Sans"/>
    </font>
    <font>
      <b/>
      <sz val="8"/>
      <color rgb="FFFFFFFF"/>
      <name val="AA Smart Sans"/>
    </font>
    <font>
      <b/>
      <sz val="8"/>
      <color rgb="FF031795"/>
      <name val="AA Smart Sans"/>
    </font>
    <font>
      <sz val="8"/>
      <color rgb="FF3C3C3B"/>
      <name val="AA Smart Sans Light"/>
    </font>
    <font>
      <sz val="8"/>
      <color rgb="FF3C3C3B"/>
      <name val="AA Smart Sans"/>
    </font>
    <font>
      <sz val="1"/>
      <color rgb="FF3C3C3B"/>
      <name val="AA Smart Sans Light"/>
    </font>
    <font>
      <vertAlign val="superscript"/>
      <sz val="8"/>
      <color rgb="FF3C3C3B"/>
      <name val="AA Smart Sans Light"/>
    </font>
    <font>
      <sz val="7"/>
      <color rgb="FF3C3C3B"/>
      <name val="AA Smart Sans Light"/>
    </font>
    <font>
      <sz val="11"/>
      <color theme="1"/>
      <name val="Aptos Narrow"/>
      <family val="2"/>
      <scheme val="minor"/>
    </font>
    <font>
      <sz val="18"/>
      <color rgb="FF031795"/>
      <name val="AA Smart Sans Head Light"/>
    </font>
    <font>
      <sz val="10"/>
      <color rgb="FF031795"/>
      <name val="AA Smart Sans Head Light"/>
    </font>
    <font>
      <sz val="12"/>
      <color rgb="FF000000"/>
      <name val="AA Smart Sans Light"/>
    </font>
    <font>
      <sz val="8"/>
      <color rgb="FF031795"/>
      <name val="AA Smart Sans Light"/>
    </font>
    <font>
      <sz val="10"/>
      <color rgb="FF347FF6"/>
      <name val="AA Smart Sans SemiBold"/>
    </font>
    <font>
      <sz val="9"/>
      <color rgb="FF347FF6"/>
      <name val="AA Smart Sans SemiBold"/>
    </font>
    <font>
      <i/>
      <sz val="6.5"/>
      <color rgb="FF000000"/>
      <name val="AA Smart Sans Light"/>
    </font>
    <font>
      <i/>
      <sz val="6"/>
      <color rgb="FF3C3C3B"/>
      <name val="AA Smart Sans Light"/>
    </font>
    <font>
      <i/>
      <sz val="7"/>
      <color rgb="FF3C3C3B"/>
      <name val="AA Smart Sans Light"/>
    </font>
    <font>
      <i/>
      <vertAlign val="superscript"/>
      <sz val="11"/>
      <color rgb="FF000000"/>
      <name val="AA Smart Sans Light"/>
    </font>
    <font>
      <vertAlign val="superscript"/>
      <sz val="9"/>
      <color rgb="FF3C3C3B"/>
      <name val="AA Smart Sans Light"/>
    </font>
    <font>
      <i/>
      <vertAlign val="superscript"/>
      <sz val="12"/>
      <color rgb="FF000000"/>
      <name val="AA Smart Sans Light"/>
    </font>
  </fonts>
  <fills count="4">
    <fill>
      <patternFill patternType="none"/>
    </fill>
    <fill>
      <patternFill patternType="gray125"/>
    </fill>
    <fill>
      <patternFill patternType="solid">
        <fgColor rgb="FF031795"/>
        <bgColor indexed="64"/>
      </patternFill>
    </fill>
    <fill>
      <patternFill patternType="solid">
        <fgColor rgb="FFECECEC"/>
        <bgColor indexed="64"/>
      </patternFill>
    </fill>
  </fills>
  <borders count="9">
    <border>
      <left/>
      <right/>
      <top/>
      <bottom/>
      <diagonal/>
    </border>
    <border>
      <left/>
      <right/>
      <top/>
      <bottom style="medium">
        <color rgb="FF9D9C9C"/>
      </bottom>
      <diagonal/>
    </border>
    <border>
      <left/>
      <right/>
      <top style="medium">
        <color rgb="FF9D9C9C"/>
      </top>
      <bottom style="medium">
        <color rgb="FF9D9C9C"/>
      </bottom>
      <diagonal/>
    </border>
    <border>
      <left/>
      <right/>
      <top style="medium">
        <color rgb="FF9D9C9C"/>
      </top>
      <bottom/>
      <diagonal/>
    </border>
    <border>
      <left style="medium">
        <color rgb="FF9D9C9C"/>
      </left>
      <right/>
      <top/>
      <bottom style="medium">
        <color rgb="FF9D9C9C"/>
      </bottom>
      <diagonal/>
    </border>
    <border>
      <left/>
      <right style="medium">
        <color rgb="FF9D9C9C"/>
      </right>
      <top/>
      <bottom style="medium">
        <color rgb="FF9D9C9C"/>
      </bottom>
      <diagonal/>
    </border>
    <border>
      <left style="medium">
        <color rgb="FF9D9C9C"/>
      </left>
      <right/>
      <top/>
      <bottom/>
      <diagonal/>
    </border>
    <border>
      <left/>
      <right style="medium">
        <color rgb="FF9D9C9C"/>
      </right>
      <top/>
      <bottom/>
      <diagonal/>
    </border>
    <border>
      <left/>
      <right style="medium">
        <color rgb="FF9D9C9C"/>
      </right>
      <top style="medium">
        <color rgb="FF9D9C9C"/>
      </top>
      <bottom/>
      <diagonal/>
    </border>
  </borders>
  <cellStyleXfs count="2">
    <xf numFmtId="0" fontId="0" fillId="0" borderId="0"/>
    <xf numFmtId="43" fontId="13" fillId="0" borderId="0" applyFont="0" applyFill="0" applyBorder="0" applyAlignment="0" applyProtection="0"/>
  </cellStyleXfs>
  <cellXfs count="78">
    <xf numFmtId="0" fontId="0" fillId="0" borderId="0" xfId="0"/>
    <xf numFmtId="0" fontId="2" fillId="0" borderId="0" xfId="0" applyFont="1" applyAlignment="1">
      <alignment vertical="center"/>
    </xf>
    <xf numFmtId="0" fontId="3" fillId="0" borderId="0" xfId="0" applyFont="1" applyAlignment="1">
      <alignment vertical="center"/>
    </xf>
    <xf numFmtId="0" fontId="1" fillId="0" borderId="0" xfId="0" applyFont="1" applyAlignment="1">
      <alignment vertical="center"/>
    </xf>
    <xf numFmtId="0" fontId="10" fillId="0" borderId="0" xfId="0" applyFont="1" applyAlignment="1">
      <alignment vertical="center"/>
    </xf>
    <xf numFmtId="0" fontId="4" fillId="0" borderId="1" xfId="0" applyFont="1" applyBorder="1" applyAlignment="1">
      <alignment vertical="center"/>
    </xf>
    <xf numFmtId="0" fontId="5" fillId="0" borderId="1" xfId="0" applyFont="1" applyBorder="1" applyAlignment="1">
      <alignment horizontal="right" vertical="center"/>
    </xf>
    <xf numFmtId="0" fontId="6" fillId="2" borderId="1" xfId="0" applyFont="1" applyFill="1" applyBorder="1" applyAlignment="1">
      <alignment horizontal="right" vertical="center"/>
    </xf>
    <xf numFmtId="0" fontId="5" fillId="0" borderId="0" xfId="0" applyFont="1" applyAlignment="1">
      <alignment horizontal="right" vertical="center"/>
    </xf>
    <xf numFmtId="0" fontId="7" fillId="0" borderId="0" xfId="0" applyFont="1" applyAlignment="1">
      <alignment vertical="center"/>
    </xf>
    <xf numFmtId="0" fontId="1" fillId="3" borderId="0" xfId="0" applyFont="1" applyFill="1" applyAlignment="1">
      <alignment vertical="center"/>
    </xf>
    <xf numFmtId="0" fontId="8" fillId="0" borderId="0" xfId="0" applyFont="1" applyAlignment="1">
      <alignment vertical="center"/>
    </xf>
    <xf numFmtId="0" fontId="9" fillId="0" borderId="0" xfId="0" applyFont="1" applyAlignment="1">
      <alignment horizontal="right" vertical="center"/>
    </xf>
    <xf numFmtId="3" fontId="7" fillId="3" borderId="0" xfId="0" applyNumberFormat="1" applyFont="1" applyFill="1" applyAlignment="1">
      <alignment horizontal="right" vertical="center"/>
    </xf>
    <xf numFmtId="3" fontId="9" fillId="0" borderId="0" xfId="0" applyNumberFormat="1" applyFont="1" applyAlignment="1">
      <alignment horizontal="right" vertical="center"/>
    </xf>
    <xf numFmtId="0" fontId="7" fillId="3" borderId="0" xfId="0" applyFont="1" applyFill="1" applyAlignment="1">
      <alignment horizontal="right" vertical="center"/>
    </xf>
    <xf numFmtId="0" fontId="7" fillId="0" borderId="2" xfId="0" applyFont="1" applyBorder="1" applyAlignment="1">
      <alignment vertical="center"/>
    </xf>
    <xf numFmtId="0" fontId="1" fillId="0" borderId="2" xfId="0" applyFont="1" applyBorder="1" applyAlignment="1">
      <alignment vertical="center"/>
    </xf>
    <xf numFmtId="0" fontId="8" fillId="0" borderId="1" xfId="0" applyFont="1" applyBorder="1" applyAlignment="1">
      <alignment vertical="center"/>
    </xf>
    <xf numFmtId="0" fontId="9" fillId="0" borderId="1" xfId="0" applyFont="1" applyBorder="1" applyAlignment="1">
      <alignment horizontal="right" vertical="center"/>
    </xf>
    <xf numFmtId="3" fontId="7" fillId="3" borderId="1" xfId="0" applyNumberFormat="1" applyFont="1" applyFill="1" applyBorder="1" applyAlignment="1">
      <alignment horizontal="right" vertical="center"/>
    </xf>
    <xf numFmtId="3" fontId="9" fillId="0" borderId="1" xfId="0" applyNumberFormat="1" applyFont="1" applyBorder="1" applyAlignment="1">
      <alignment horizontal="right" vertical="center"/>
    </xf>
    <xf numFmtId="0" fontId="7" fillId="0" borderId="1" xfId="0" applyFont="1" applyBorder="1" applyAlignment="1">
      <alignment vertical="center"/>
    </xf>
    <xf numFmtId="0" fontId="1" fillId="0" borderId="1" xfId="0" applyFont="1" applyBorder="1" applyAlignment="1">
      <alignment vertical="center"/>
    </xf>
    <xf numFmtId="0" fontId="7" fillId="3" borderId="1" xfId="0" applyFont="1" applyFill="1" applyBorder="1" applyAlignment="1">
      <alignment horizontal="right" vertical="center"/>
    </xf>
    <xf numFmtId="0" fontId="7" fillId="0" borderId="3" xfId="0" applyFont="1" applyBorder="1" applyAlignment="1">
      <alignment vertical="center"/>
    </xf>
    <xf numFmtId="0" fontId="1" fillId="0" borderId="3" xfId="0" applyFont="1" applyBorder="1" applyAlignment="1">
      <alignment vertical="center"/>
    </xf>
    <xf numFmtId="3" fontId="7" fillId="3" borderId="3" xfId="0" applyNumberFormat="1" applyFont="1" applyFill="1" applyBorder="1" applyAlignment="1">
      <alignment horizontal="right" vertical="center"/>
    </xf>
    <xf numFmtId="3" fontId="9" fillId="0" borderId="3" xfId="0" applyNumberFormat="1" applyFont="1" applyBorder="1" applyAlignment="1">
      <alignment horizontal="right" vertical="center"/>
    </xf>
    <xf numFmtId="0" fontId="1" fillId="3" borderId="3" xfId="0" applyFont="1" applyFill="1" applyBorder="1" applyAlignment="1">
      <alignment vertical="center"/>
    </xf>
    <xf numFmtId="0" fontId="8" fillId="0" borderId="0" xfId="0" applyFont="1" applyAlignment="1">
      <alignment horizontal="left" vertical="center"/>
    </xf>
    <xf numFmtId="0" fontId="9" fillId="0" borderId="5" xfId="0" applyFont="1" applyBorder="1" applyAlignment="1">
      <alignment horizontal="right" vertical="center"/>
    </xf>
    <xf numFmtId="0" fontId="1" fillId="3" borderId="1" xfId="0" applyFont="1" applyFill="1" applyBorder="1" applyAlignment="1">
      <alignment vertical="center"/>
    </xf>
    <xf numFmtId="0" fontId="10" fillId="0" borderId="0" xfId="0" applyFont="1" applyAlignment="1">
      <alignment horizontal="left" vertical="center"/>
    </xf>
    <xf numFmtId="164" fontId="7" fillId="3" borderId="0" xfId="1" applyNumberFormat="1" applyFont="1" applyFill="1" applyAlignment="1">
      <alignment horizontal="right" vertical="center"/>
    </xf>
    <xf numFmtId="164" fontId="7" fillId="3" borderId="1" xfId="1" applyNumberFormat="1" applyFont="1" applyFill="1" applyBorder="1" applyAlignment="1">
      <alignment horizontal="right" vertical="center"/>
    </xf>
    <xf numFmtId="164" fontId="7" fillId="3" borderId="4" xfId="1" applyNumberFormat="1" applyFont="1" applyFill="1" applyBorder="1" applyAlignment="1">
      <alignment horizontal="right" vertical="center"/>
    </xf>
    <xf numFmtId="164" fontId="9" fillId="0" borderId="1" xfId="1" applyNumberFormat="1" applyFont="1" applyBorder="1" applyAlignment="1">
      <alignment horizontal="right" vertical="center"/>
    </xf>
    <xf numFmtId="164" fontId="9" fillId="0" borderId="0" xfId="1" applyNumberFormat="1" applyFont="1" applyAlignment="1">
      <alignment horizontal="right" vertical="center"/>
    </xf>
    <xf numFmtId="0" fontId="4" fillId="0" borderId="0" xfId="0" applyFont="1" applyAlignment="1">
      <alignment vertical="center"/>
    </xf>
    <xf numFmtId="43" fontId="7" fillId="3" borderId="0" xfId="1" applyFont="1" applyFill="1" applyAlignment="1">
      <alignment horizontal="right" vertical="center"/>
    </xf>
    <xf numFmtId="164" fontId="7" fillId="3" borderId="6" xfId="1" applyNumberFormat="1" applyFont="1" applyFill="1" applyBorder="1" applyAlignment="1">
      <alignment horizontal="right" vertical="center"/>
    </xf>
    <xf numFmtId="0" fontId="14" fillId="0" borderId="0" xfId="0" applyFont="1" applyAlignment="1">
      <alignment vertical="center"/>
    </xf>
    <xf numFmtId="0" fontId="15" fillId="0" borderId="0" xfId="0" applyFont="1" applyAlignment="1">
      <alignment vertical="center"/>
    </xf>
    <xf numFmtId="0" fontId="6" fillId="2" borderId="0" xfId="0" applyFont="1" applyFill="1" applyAlignment="1">
      <alignment horizontal="right" vertical="center"/>
    </xf>
    <xf numFmtId="0" fontId="16" fillId="0" borderId="0" xfId="0" applyFont="1" applyAlignment="1">
      <alignment vertical="center" wrapText="1"/>
    </xf>
    <xf numFmtId="0" fontId="17" fillId="0" borderId="0" xfId="0" applyFont="1" applyAlignment="1">
      <alignment horizontal="right" vertical="center" wrapText="1"/>
    </xf>
    <xf numFmtId="16" fontId="17" fillId="0" borderId="0" xfId="0" applyNumberFormat="1" applyFont="1" applyAlignment="1">
      <alignment horizontal="right" vertical="center" wrapText="1"/>
    </xf>
    <xf numFmtId="14" fontId="6" fillId="2" borderId="0" xfId="0" quotePrefix="1" applyNumberFormat="1" applyFont="1" applyFill="1" applyAlignment="1">
      <alignment horizontal="right" vertical="center"/>
    </xf>
    <xf numFmtId="14" fontId="5" fillId="0" borderId="0" xfId="0" quotePrefix="1" applyNumberFormat="1" applyFont="1" applyAlignment="1">
      <alignment horizontal="right" vertical="center"/>
    </xf>
    <xf numFmtId="164" fontId="7" fillId="3" borderId="2" xfId="1" applyNumberFormat="1" applyFont="1" applyFill="1" applyBorder="1" applyAlignment="1">
      <alignment horizontal="right" vertical="center"/>
    </xf>
    <xf numFmtId="164" fontId="9" fillId="0" borderId="2" xfId="1" applyNumberFormat="1" applyFont="1" applyBorder="1" applyAlignment="1">
      <alignment horizontal="right" vertical="center"/>
    </xf>
    <xf numFmtId="164" fontId="1" fillId="3" borderId="0" xfId="1" applyNumberFormat="1" applyFont="1" applyFill="1" applyAlignment="1">
      <alignment vertical="center"/>
    </xf>
    <xf numFmtId="164" fontId="1" fillId="0" borderId="0" xfId="1" applyNumberFormat="1" applyFont="1" applyAlignment="1">
      <alignment vertical="center"/>
    </xf>
    <xf numFmtId="0" fontId="18" fillId="0" borderId="0" xfId="0" applyFont="1"/>
    <xf numFmtId="0" fontId="19" fillId="0" borderId="0" xfId="0" applyFont="1"/>
    <xf numFmtId="164" fontId="7" fillId="3" borderId="0" xfId="1" applyNumberFormat="1" applyFont="1" applyFill="1" applyBorder="1" applyAlignment="1">
      <alignment horizontal="right" vertical="center"/>
    </xf>
    <xf numFmtId="164" fontId="7" fillId="0" borderId="2" xfId="1" applyNumberFormat="1" applyFont="1" applyFill="1" applyBorder="1" applyAlignment="1">
      <alignment horizontal="right" vertical="center"/>
    </xf>
    <xf numFmtId="0" fontId="16" fillId="3" borderId="0" xfId="0" applyFont="1" applyFill="1" applyAlignment="1">
      <alignment vertical="center"/>
    </xf>
    <xf numFmtId="0" fontId="17" fillId="0" borderId="0" xfId="0" applyFont="1" applyAlignment="1">
      <alignment horizontal="right" vertical="center"/>
    </xf>
    <xf numFmtId="0" fontId="17" fillId="0" borderId="1" xfId="0" applyFont="1" applyBorder="1" applyAlignment="1">
      <alignment horizontal="right" vertical="center"/>
    </xf>
    <xf numFmtId="0" fontId="20" fillId="0" borderId="0" xfId="0" applyFont="1" applyAlignment="1">
      <alignment horizontal="left" vertical="center" indent="1"/>
    </xf>
    <xf numFmtId="0" fontId="20" fillId="0" borderId="0" xfId="0" applyFont="1" applyAlignment="1">
      <alignment horizontal="left" vertical="center"/>
    </xf>
    <xf numFmtId="0" fontId="23" fillId="0" borderId="0" xfId="0" applyFont="1" applyAlignment="1">
      <alignment horizontal="left" vertical="center"/>
    </xf>
    <xf numFmtId="164" fontId="16" fillId="3" borderId="0" xfId="1" applyNumberFormat="1" applyFont="1" applyFill="1" applyAlignment="1">
      <alignment vertical="center"/>
    </xf>
    <xf numFmtId="164" fontId="9" fillId="0" borderId="8" xfId="1" applyNumberFormat="1" applyFont="1" applyBorder="1" applyAlignment="1">
      <alignment horizontal="right" vertical="center"/>
    </xf>
    <xf numFmtId="164" fontId="9" fillId="0" borderId="7" xfId="1" applyNumberFormat="1" applyFont="1" applyBorder="1" applyAlignment="1">
      <alignment horizontal="right" vertical="center"/>
    </xf>
    <xf numFmtId="164" fontId="9" fillId="0" borderId="5" xfId="1" applyNumberFormat="1" applyFont="1" applyBorder="1" applyAlignment="1">
      <alignment horizontal="right" vertical="center"/>
    </xf>
    <xf numFmtId="2" fontId="7" fillId="3" borderId="0" xfId="0" applyNumberFormat="1" applyFont="1" applyFill="1" applyAlignment="1">
      <alignment horizontal="right" vertical="center"/>
    </xf>
    <xf numFmtId="2" fontId="9" fillId="0" borderId="0" xfId="0" applyNumberFormat="1" applyFont="1" applyAlignment="1">
      <alignment horizontal="right" vertical="center"/>
    </xf>
    <xf numFmtId="2" fontId="9" fillId="0" borderId="1" xfId="0" applyNumberFormat="1" applyFont="1" applyBorder="1" applyAlignment="1">
      <alignment horizontal="right" vertical="center"/>
    </xf>
    <xf numFmtId="2" fontId="7" fillId="3" borderId="1" xfId="0" applyNumberFormat="1" applyFont="1" applyFill="1" applyBorder="1" applyAlignment="1">
      <alignment horizontal="right" vertical="center"/>
    </xf>
    <xf numFmtId="164" fontId="9" fillId="0" borderId="0" xfId="1" applyNumberFormat="1" applyFont="1" applyBorder="1" applyAlignment="1">
      <alignment horizontal="right" vertical="center"/>
    </xf>
    <xf numFmtId="0" fontId="25" fillId="0" borderId="0" xfId="0" applyFont="1" applyAlignment="1">
      <alignment horizontal="left" vertical="top"/>
    </xf>
    <xf numFmtId="0" fontId="16" fillId="0" borderId="0" xfId="0" applyFont="1" applyAlignment="1">
      <alignment vertical="center" wrapText="1"/>
    </xf>
    <xf numFmtId="0" fontId="22" fillId="0" borderId="3" xfId="0" applyFont="1" applyBorder="1" applyAlignment="1">
      <alignment horizontal="left" vertical="center" wrapText="1"/>
    </xf>
    <xf numFmtId="0" fontId="12" fillId="0" borderId="3" xfId="0" applyFont="1" applyBorder="1" applyAlignment="1">
      <alignment horizontal="left" vertical="center" wrapText="1"/>
    </xf>
    <xf numFmtId="0" fontId="16" fillId="0" borderId="0" xfId="0" applyFont="1" applyAlignment="1">
      <alignment vertical="center"/>
    </xf>
  </cellXfs>
  <cellStyles count="2">
    <cellStyle name="Comma" xfId="1" builtinId="3"/>
    <cellStyle name="Normal" xfId="0" builtinId="0"/>
  </cellStyles>
  <dxfs count="0"/>
  <tableStyles count="0" defaultTableStyle="TableStyleMedium2" defaultPivotStyle="PivotStyleLight16"/>
  <colors>
    <mruColors>
      <color rgb="FF3C3C3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F2D521-C47E-4586-B960-90590EFDC4C4}">
  <dimension ref="A1:M43"/>
  <sheetViews>
    <sheetView showGridLines="0" topLeftCell="A41" workbookViewId="0">
      <selection activeCell="C17" sqref="C17"/>
    </sheetView>
  </sheetViews>
  <sheetFormatPr defaultRowHeight="14.5" x14ac:dyDescent="0.35"/>
  <cols>
    <col min="1" max="1" width="70.90625" customWidth="1"/>
    <col min="3" max="5" width="10.81640625" customWidth="1"/>
  </cols>
  <sheetData>
    <row r="1" spans="1:13" ht="30.5" x14ac:dyDescent="0.35">
      <c r="A1" s="1" t="s">
        <v>76</v>
      </c>
      <c r="G1" s="42"/>
      <c r="J1" s="74"/>
      <c r="K1" s="46"/>
      <c r="L1" s="74"/>
      <c r="M1" s="46"/>
    </row>
    <row r="2" spans="1:13" ht="17" x14ac:dyDescent="0.35">
      <c r="A2" s="2" t="s">
        <v>77</v>
      </c>
      <c r="G2" s="43"/>
      <c r="J2" s="74"/>
      <c r="K2" s="46"/>
      <c r="L2" s="74"/>
      <c r="M2" s="46"/>
    </row>
    <row r="3" spans="1:13" ht="15.5" x14ac:dyDescent="0.35">
      <c r="A3" s="3"/>
      <c r="B3" s="3"/>
      <c r="C3" s="44" t="s">
        <v>78</v>
      </c>
      <c r="D3" s="8" t="s">
        <v>80</v>
      </c>
      <c r="E3" s="8" t="s">
        <v>81</v>
      </c>
      <c r="J3" s="74"/>
      <c r="K3" s="47"/>
      <c r="L3" s="74"/>
      <c r="M3" s="47"/>
    </row>
    <row r="4" spans="1:13" ht="15.5" x14ac:dyDescent="0.35">
      <c r="A4" s="3"/>
      <c r="B4" s="3"/>
      <c r="C4" s="44" t="s">
        <v>79</v>
      </c>
      <c r="D4" s="8" t="s">
        <v>79</v>
      </c>
      <c r="E4" s="8" t="s">
        <v>82</v>
      </c>
      <c r="J4" s="45"/>
      <c r="K4" s="47"/>
      <c r="L4" s="45"/>
      <c r="M4" s="47"/>
    </row>
    <row r="5" spans="1:13" ht="15.5" x14ac:dyDescent="0.35">
      <c r="A5" s="3"/>
      <c r="B5" s="3"/>
      <c r="C5" s="48" t="s">
        <v>83</v>
      </c>
      <c r="D5" s="49" t="s">
        <v>83</v>
      </c>
      <c r="E5" s="49" t="s">
        <v>84</v>
      </c>
      <c r="J5" s="45"/>
      <c r="K5" s="47"/>
      <c r="L5" s="45"/>
      <c r="M5" s="47"/>
    </row>
    <row r="6" spans="1:13" ht="16" thickBot="1" x14ac:dyDescent="0.4">
      <c r="A6" s="5" t="s">
        <v>0</v>
      </c>
      <c r="B6" s="6" t="s">
        <v>1</v>
      </c>
      <c r="C6" s="7">
        <v>2026</v>
      </c>
      <c r="D6" s="8">
        <v>2025</v>
      </c>
      <c r="E6" s="8">
        <v>2025</v>
      </c>
      <c r="J6" s="45"/>
      <c r="K6" s="46"/>
      <c r="L6" s="45"/>
      <c r="M6" s="46"/>
    </row>
    <row r="7" spans="1:13" ht="15.5" x14ac:dyDescent="0.35">
      <c r="A7" s="55" t="s">
        <v>2</v>
      </c>
      <c r="B7" s="3"/>
      <c r="C7" s="10"/>
      <c r="D7" s="3"/>
      <c r="E7" s="3"/>
      <c r="F7" s="54"/>
      <c r="J7" s="45"/>
    </row>
    <row r="8" spans="1:13" ht="15.5" x14ac:dyDescent="0.35">
      <c r="A8" s="11" t="s">
        <v>3</v>
      </c>
      <c r="B8" s="12">
        <v>5</v>
      </c>
      <c r="C8" s="34">
        <v>61627</v>
      </c>
      <c r="D8" s="38">
        <v>56763</v>
      </c>
      <c r="E8" s="38">
        <v>59976</v>
      </c>
      <c r="J8" s="45"/>
    </row>
    <row r="9" spans="1:13" ht="15.5" x14ac:dyDescent="0.35">
      <c r="A9" s="11" t="s">
        <v>4</v>
      </c>
      <c r="B9" s="12"/>
      <c r="C9" s="34">
        <v>147</v>
      </c>
      <c r="D9" s="38">
        <v>196</v>
      </c>
      <c r="E9" s="38">
        <v>168</v>
      </c>
      <c r="J9" s="45"/>
    </row>
    <row r="10" spans="1:13" ht="15.5" x14ac:dyDescent="0.35">
      <c r="A10" s="11" t="s">
        <v>5</v>
      </c>
      <c r="B10" s="3"/>
      <c r="C10" s="34">
        <v>47</v>
      </c>
      <c r="D10" s="38">
        <v>40</v>
      </c>
      <c r="E10" s="38">
        <v>46</v>
      </c>
      <c r="J10" s="45"/>
    </row>
    <row r="11" spans="1:13" ht="15.5" x14ac:dyDescent="0.35">
      <c r="A11" s="11" t="s">
        <v>6</v>
      </c>
      <c r="B11" s="12"/>
      <c r="C11" s="34">
        <v>1221</v>
      </c>
      <c r="D11" s="38">
        <v>1061</v>
      </c>
      <c r="E11" s="38">
        <v>1207</v>
      </c>
      <c r="J11" s="45"/>
    </row>
    <row r="12" spans="1:13" ht="15.5" x14ac:dyDescent="0.35">
      <c r="A12" s="11" t="s">
        <v>7</v>
      </c>
      <c r="B12" s="3"/>
      <c r="C12" s="34">
        <v>21</v>
      </c>
      <c r="D12" s="38">
        <v>22</v>
      </c>
      <c r="E12" s="38">
        <v>22</v>
      </c>
      <c r="J12" s="45"/>
    </row>
    <row r="13" spans="1:13" ht="15.5" x14ac:dyDescent="0.35">
      <c r="A13" s="11" t="s">
        <v>8</v>
      </c>
      <c r="B13" s="12"/>
      <c r="C13" s="34">
        <v>281</v>
      </c>
      <c r="D13" s="38">
        <v>196</v>
      </c>
      <c r="E13" s="38">
        <v>250</v>
      </c>
      <c r="J13" s="45"/>
    </row>
    <row r="14" spans="1:13" ht="16" thickBot="1" x14ac:dyDescent="0.4">
      <c r="A14" s="11" t="s">
        <v>9</v>
      </c>
      <c r="B14" s="12">
        <v>6</v>
      </c>
      <c r="C14" s="34">
        <v>10345</v>
      </c>
      <c r="D14" s="38">
        <v>8550</v>
      </c>
      <c r="E14" s="38">
        <v>10120</v>
      </c>
      <c r="J14" s="45"/>
    </row>
    <row r="15" spans="1:13" ht="16" thickBot="1" x14ac:dyDescent="0.4">
      <c r="A15" s="16" t="s">
        <v>10</v>
      </c>
      <c r="B15" s="17"/>
      <c r="C15" s="50">
        <f>SUM(C8:C14)</f>
        <v>73689</v>
      </c>
      <c r="D15" s="51">
        <f>SUM(D8:D14)</f>
        <v>66828</v>
      </c>
      <c r="E15" s="51">
        <f>SUM(E8:E14)</f>
        <v>71789</v>
      </c>
      <c r="J15" s="45"/>
    </row>
    <row r="16" spans="1:13" ht="15.5" x14ac:dyDescent="0.35">
      <c r="A16" s="11" t="s">
        <v>9</v>
      </c>
      <c r="B16" s="12">
        <v>6</v>
      </c>
      <c r="C16" s="34">
        <v>10330</v>
      </c>
      <c r="D16" s="38">
        <v>9509</v>
      </c>
      <c r="E16" s="38">
        <v>9688</v>
      </c>
      <c r="J16" s="45"/>
    </row>
    <row r="17" spans="1:10" ht="15.5" x14ac:dyDescent="0.35">
      <c r="A17" s="11" t="s">
        <v>11</v>
      </c>
      <c r="B17" s="12"/>
      <c r="C17" s="34">
        <v>6426</v>
      </c>
      <c r="D17" s="38">
        <v>5371</v>
      </c>
      <c r="E17" s="38">
        <v>6393</v>
      </c>
      <c r="J17" s="45"/>
    </row>
    <row r="18" spans="1:10" ht="15.5" x14ac:dyDescent="0.35">
      <c r="A18" s="11" t="s">
        <v>12</v>
      </c>
      <c r="B18" s="3"/>
      <c r="C18" s="34">
        <v>247</v>
      </c>
      <c r="D18" s="38">
        <v>89</v>
      </c>
      <c r="E18" s="38">
        <v>718</v>
      </c>
      <c r="J18" s="45"/>
    </row>
    <row r="19" spans="1:10" ht="16" thickBot="1" x14ac:dyDescent="0.4">
      <c r="A19" s="18" t="s">
        <v>13</v>
      </c>
      <c r="B19" s="19">
        <v>7</v>
      </c>
      <c r="C19" s="35">
        <v>12274</v>
      </c>
      <c r="D19" s="37">
        <v>16347</v>
      </c>
      <c r="E19" s="37">
        <v>15117</v>
      </c>
      <c r="J19" s="45"/>
    </row>
    <row r="20" spans="1:10" ht="16" thickBot="1" x14ac:dyDescent="0.4">
      <c r="A20" s="22" t="s">
        <v>14</v>
      </c>
      <c r="B20" s="23"/>
      <c r="C20" s="35">
        <f>SUM(C16:C19)</f>
        <v>29277</v>
      </c>
      <c r="D20" s="37">
        <f>SUM(D16:D19)</f>
        <v>31316</v>
      </c>
      <c r="E20" s="37">
        <f>SUM(E16:E19)</f>
        <v>31916</v>
      </c>
      <c r="J20" s="45"/>
    </row>
    <row r="21" spans="1:10" ht="16" thickBot="1" x14ac:dyDescent="0.4">
      <c r="A21" s="18" t="s">
        <v>85</v>
      </c>
      <c r="B21" s="23"/>
      <c r="C21" s="35">
        <v>14</v>
      </c>
      <c r="D21" s="37">
        <v>0</v>
      </c>
      <c r="E21" s="37">
        <v>0</v>
      </c>
      <c r="J21" s="45"/>
    </row>
    <row r="22" spans="1:10" ht="16" thickBot="1" x14ac:dyDescent="0.4">
      <c r="A22" s="22" t="s">
        <v>15</v>
      </c>
      <c r="B22" s="23"/>
      <c r="C22" s="35">
        <f t="shared" ref="C22:D22" si="0">C20+C15+C21</f>
        <v>102980</v>
      </c>
      <c r="D22" s="37">
        <f t="shared" si="0"/>
        <v>98144</v>
      </c>
      <c r="E22" s="37">
        <f>E20+E15+E21</f>
        <v>103705</v>
      </c>
      <c r="J22" s="45"/>
    </row>
    <row r="23" spans="1:10" ht="15.5" x14ac:dyDescent="0.35">
      <c r="A23" s="55" t="s">
        <v>16</v>
      </c>
      <c r="B23" s="3"/>
      <c r="C23" s="52"/>
      <c r="D23" s="53"/>
      <c r="E23" s="53"/>
      <c r="J23" s="45"/>
    </row>
    <row r="24" spans="1:10" ht="15.5" x14ac:dyDescent="0.35">
      <c r="A24" s="11" t="s">
        <v>17</v>
      </c>
      <c r="B24" s="12">
        <v>8</v>
      </c>
      <c r="C24" s="34">
        <v>54005</v>
      </c>
      <c r="D24" s="38">
        <v>53264</v>
      </c>
      <c r="E24" s="38">
        <v>54939</v>
      </c>
      <c r="J24" s="45"/>
    </row>
    <row r="25" spans="1:10" ht="16" thickBot="1" x14ac:dyDescent="0.4">
      <c r="A25" s="18" t="s">
        <v>18</v>
      </c>
      <c r="B25" s="19"/>
      <c r="C25" s="35">
        <v>16804</v>
      </c>
      <c r="D25" s="37">
        <v>16644</v>
      </c>
      <c r="E25" s="37">
        <v>17069</v>
      </c>
      <c r="J25" s="45"/>
    </row>
    <row r="26" spans="1:10" ht="16" thickBot="1" x14ac:dyDescent="0.4">
      <c r="A26" s="22" t="s">
        <v>19</v>
      </c>
      <c r="B26" s="23"/>
      <c r="C26" s="35">
        <f>SUM(C24:C25)</f>
        <v>70809</v>
      </c>
      <c r="D26" s="37">
        <f>SUM(D24:D25)</f>
        <v>69908</v>
      </c>
      <c r="E26" s="37">
        <f>SUM(E24:E25)</f>
        <v>72008</v>
      </c>
      <c r="J26" s="45"/>
    </row>
    <row r="27" spans="1:10" ht="15.5" x14ac:dyDescent="0.35">
      <c r="A27" s="55" t="s">
        <v>20</v>
      </c>
      <c r="B27" s="3"/>
      <c r="C27" s="52"/>
      <c r="D27" s="53"/>
      <c r="E27" s="53"/>
      <c r="J27" s="45"/>
    </row>
    <row r="28" spans="1:10" ht="15.5" x14ac:dyDescent="0.35">
      <c r="A28" s="11" t="s">
        <v>21</v>
      </c>
      <c r="B28" s="12"/>
      <c r="C28" s="34">
        <v>97</v>
      </c>
      <c r="D28" s="38">
        <v>121</v>
      </c>
      <c r="E28" s="38">
        <v>109</v>
      </c>
      <c r="J28" s="45"/>
    </row>
    <row r="29" spans="1:10" ht="15.5" x14ac:dyDescent="0.35">
      <c r="A29" s="11" t="s">
        <v>22</v>
      </c>
      <c r="B29" s="12">
        <v>4</v>
      </c>
      <c r="C29" s="34">
        <v>3448</v>
      </c>
      <c r="D29" s="38">
        <v>3100</v>
      </c>
      <c r="E29" s="38">
        <v>3390</v>
      </c>
      <c r="J29" s="45"/>
    </row>
    <row r="30" spans="1:10" ht="16" thickBot="1" x14ac:dyDescent="0.4">
      <c r="A30" s="18" t="s">
        <v>23</v>
      </c>
      <c r="B30" s="19"/>
      <c r="C30" s="35">
        <v>16565</v>
      </c>
      <c r="D30" s="37">
        <v>14720</v>
      </c>
      <c r="E30" s="37">
        <v>15214</v>
      </c>
      <c r="J30" s="45"/>
    </row>
    <row r="31" spans="1:10" ht="16" thickBot="1" x14ac:dyDescent="0.4">
      <c r="A31" s="22" t="s">
        <v>24</v>
      </c>
      <c r="B31" s="23"/>
      <c r="C31" s="35">
        <f>SUM(C28:C30)</f>
        <v>20110</v>
      </c>
      <c r="D31" s="37">
        <f>SUM(D28:D30)</f>
        <v>17941</v>
      </c>
      <c r="E31" s="37">
        <f>SUM(E28:E30)</f>
        <v>18713</v>
      </c>
      <c r="J31" s="45"/>
    </row>
    <row r="32" spans="1:10" ht="15.5" x14ac:dyDescent="0.35">
      <c r="A32" s="11" t="s">
        <v>21</v>
      </c>
      <c r="B32" s="12"/>
      <c r="C32" s="34">
        <v>79</v>
      </c>
      <c r="D32" s="38">
        <v>117</v>
      </c>
      <c r="E32" s="38">
        <v>94</v>
      </c>
      <c r="J32" s="45"/>
    </row>
    <row r="33" spans="1:10" ht="15.5" x14ac:dyDescent="0.35">
      <c r="A33" s="11" t="s">
        <v>22</v>
      </c>
      <c r="B33" s="12">
        <v>4</v>
      </c>
      <c r="C33" s="34">
        <v>160</v>
      </c>
      <c r="D33" s="38">
        <v>276</v>
      </c>
      <c r="E33" s="38">
        <v>163</v>
      </c>
      <c r="J33" s="45"/>
    </row>
    <row r="34" spans="1:10" ht="15.5" x14ac:dyDescent="0.35">
      <c r="A34" s="11" t="s">
        <v>25</v>
      </c>
      <c r="B34" s="12"/>
      <c r="C34" s="34">
        <v>11075</v>
      </c>
      <c r="D34" s="38">
        <v>9397</v>
      </c>
      <c r="E34" s="38">
        <v>11994</v>
      </c>
      <c r="J34" s="45"/>
    </row>
    <row r="35" spans="1:10" ht="15.5" x14ac:dyDescent="0.35">
      <c r="A35" s="11" t="s">
        <v>26</v>
      </c>
      <c r="B35" s="12"/>
      <c r="C35" s="34">
        <v>527</v>
      </c>
      <c r="D35" s="38">
        <v>344</v>
      </c>
      <c r="E35" s="38">
        <v>482</v>
      </c>
      <c r="J35" s="45"/>
    </row>
    <row r="36" spans="1:10" ht="16" thickBot="1" x14ac:dyDescent="0.4">
      <c r="A36" s="18" t="s">
        <v>27</v>
      </c>
      <c r="B36" s="23"/>
      <c r="C36" s="35">
        <v>220</v>
      </c>
      <c r="D36" s="37">
        <v>161</v>
      </c>
      <c r="E36" s="37">
        <v>251</v>
      </c>
      <c r="J36" s="45"/>
    </row>
    <row r="37" spans="1:10" ht="16" thickBot="1" x14ac:dyDescent="0.4">
      <c r="A37" s="22" t="s">
        <v>28</v>
      </c>
      <c r="B37" s="23"/>
      <c r="C37" s="35">
        <f>SUM(C32:C36)</f>
        <v>12061</v>
      </c>
      <c r="D37" s="37">
        <f>SUM(D32:D36)</f>
        <v>10295</v>
      </c>
      <c r="E37" s="37">
        <f>SUM(E32:E36)</f>
        <v>12984</v>
      </c>
      <c r="J37" s="45"/>
    </row>
    <row r="38" spans="1:10" ht="16" thickBot="1" x14ac:dyDescent="0.4">
      <c r="A38" s="22" t="s">
        <v>29</v>
      </c>
      <c r="B38" s="23"/>
      <c r="C38" s="35">
        <f>C37+C31</f>
        <v>32171</v>
      </c>
      <c r="D38" s="37">
        <f>D37+D31</f>
        <v>28236</v>
      </c>
      <c r="E38" s="37">
        <f>E37+E31</f>
        <v>31697</v>
      </c>
      <c r="J38" s="45"/>
    </row>
    <row r="39" spans="1:10" ht="16" thickBot="1" x14ac:dyDescent="0.4">
      <c r="A39" s="22" t="s">
        <v>30</v>
      </c>
      <c r="B39" s="23"/>
      <c r="C39" s="35">
        <f>C38+C26</f>
        <v>102980</v>
      </c>
      <c r="D39" s="37">
        <f>D38+D26</f>
        <v>98144</v>
      </c>
      <c r="E39" s="37">
        <f>E38+E26</f>
        <v>103705</v>
      </c>
      <c r="J39" s="45"/>
    </row>
    <row r="40" spans="1:10" ht="15.5" x14ac:dyDescent="0.35">
      <c r="A40" s="4"/>
      <c r="J40" s="45"/>
    </row>
    <row r="41" spans="1:10" ht="15.5" x14ac:dyDescent="0.35">
      <c r="J41" s="45"/>
    </row>
    <row r="42" spans="1:10" ht="15.5" x14ac:dyDescent="0.35">
      <c r="J42" s="45"/>
    </row>
    <row r="43" spans="1:10" ht="15.5" x14ac:dyDescent="0.35">
      <c r="J43" s="45"/>
    </row>
  </sheetData>
  <mergeCells count="2">
    <mergeCell ref="J1:J3"/>
    <mergeCell ref="L1:L3"/>
  </mergeCells>
  <pageMargins left="0.7" right="0.7" top="0.75" bottom="0.75" header="0.3" footer="0.3"/>
  <pageSetup paperSize="9" orientation="portrait" r:id="rId1"/>
  <headerFooter>
    <oddHeader>&amp;R&amp;"Arial"&amp;8&amp;K000000 [OFFICIAL]&amp;1#_x000D_</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7BAFA7-6DA6-48BC-BC53-7EACCF9872B7}">
  <dimension ref="A1:H44"/>
  <sheetViews>
    <sheetView showGridLines="0" workbookViewId="0">
      <selection activeCell="A42" sqref="A42:C42"/>
    </sheetView>
  </sheetViews>
  <sheetFormatPr defaultRowHeight="14.5" x14ac:dyDescent="0.35"/>
  <cols>
    <col min="1" max="1" width="98.7265625" customWidth="1"/>
    <col min="3" max="3" width="10.54296875" bestFit="1" customWidth="1"/>
    <col min="4" max="4" width="9.453125" bestFit="1" customWidth="1"/>
  </cols>
  <sheetData>
    <row r="1" spans="1:8" ht="30.5" x14ac:dyDescent="0.35">
      <c r="A1" s="1" t="s">
        <v>86</v>
      </c>
      <c r="H1" s="42"/>
    </row>
    <row r="2" spans="1:8" ht="17" x14ac:dyDescent="0.35">
      <c r="A2" s="2" t="s">
        <v>87</v>
      </c>
      <c r="H2" s="43"/>
    </row>
    <row r="3" spans="1:8" ht="15.5" x14ac:dyDescent="0.35">
      <c r="A3" s="3"/>
      <c r="B3" s="3"/>
      <c r="C3" s="44" t="s">
        <v>78</v>
      </c>
      <c r="D3" s="8" t="s">
        <v>80</v>
      </c>
      <c r="E3" s="8" t="s">
        <v>81</v>
      </c>
    </row>
    <row r="4" spans="1:8" ht="15.5" x14ac:dyDescent="0.35">
      <c r="A4" s="3"/>
      <c r="B4" s="3"/>
      <c r="C4" s="44" t="s">
        <v>79</v>
      </c>
      <c r="D4" s="8" t="s">
        <v>79</v>
      </c>
      <c r="E4" s="8" t="s">
        <v>82</v>
      </c>
    </row>
    <row r="5" spans="1:8" ht="15.5" x14ac:dyDescent="0.35">
      <c r="A5" s="3"/>
      <c r="B5" s="3"/>
      <c r="C5" s="48" t="s">
        <v>83</v>
      </c>
      <c r="D5" s="49" t="s">
        <v>83</v>
      </c>
      <c r="E5" s="49" t="s">
        <v>84</v>
      </c>
    </row>
    <row r="6" spans="1:8" ht="15" thickBot="1" x14ac:dyDescent="0.4">
      <c r="A6" s="5" t="s">
        <v>0</v>
      </c>
      <c r="B6" s="6" t="s">
        <v>1</v>
      </c>
      <c r="C6" s="7">
        <v>2026</v>
      </c>
      <c r="D6" s="8">
        <v>2025</v>
      </c>
      <c r="E6" s="8">
        <v>2025</v>
      </c>
    </row>
    <row r="7" spans="1:8" x14ac:dyDescent="0.35">
      <c r="A7" s="11" t="s">
        <v>31</v>
      </c>
      <c r="B7" s="12">
        <v>9</v>
      </c>
      <c r="C7" s="13">
        <v>30877</v>
      </c>
      <c r="D7" s="14">
        <v>34535</v>
      </c>
      <c r="E7" s="14">
        <v>70077</v>
      </c>
    </row>
    <row r="8" spans="1:8" x14ac:dyDescent="0.35">
      <c r="A8" s="11" t="s">
        <v>32</v>
      </c>
      <c r="B8" s="12"/>
      <c r="C8" s="40">
        <v>0</v>
      </c>
      <c r="D8" s="12">
        <v>942</v>
      </c>
      <c r="E8" s="12">
        <v>942</v>
      </c>
    </row>
    <row r="9" spans="1:8" x14ac:dyDescent="0.35">
      <c r="A9" s="11" t="s">
        <v>33</v>
      </c>
      <c r="B9" s="12">
        <v>10</v>
      </c>
      <c r="C9" s="34">
        <v>-23339</v>
      </c>
      <c r="D9" s="38">
        <v>-22494</v>
      </c>
      <c r="E9" s="38">
        <v>-45233</v>
      </c>
    </row>
    <row r="10" spans="1:8" ht="15" thickBot="1" x14ac:dyDescent="0.4">
      <c r="A10" s="11" t="s">
        <v>34</v>
      </c>
      <c r="B10" s="12"/>
      <c r="C10" s="34">
        <v>-19</v>
      </c>
      <c r="D10" s="38">
        <v>-61</v>
      </c>
      <c r="E10" s="38">
        <v>-28</v>
      </c>
    </row>
    <row r="11" spans="1:8" ht="15.5" x14ac:dyDescent="0.35">
      <c r="A11" s="25" t="s">
        <v>35</v>
      </c>
      <c r="B11" s="26"/>
      <c r="C11" s="27">
        <f>SUM(C7:C10)</f>
        <v>7519</v>
      </c>
      <c r="D11" s="28">
        <f>SUM(D7:D10)</f>
        <v>12922</v>
      </c>
      <c r="E11" s="28">
        <f>SUM(E7:E10)</f>
        <v>25758</v>
      </c>
    </row>
    <row r="12" spans="1:8" x14ac:dyDescent="0.35">
      <c r="A12" s="11" t="s">
        <v>36</v>
      </c>
      <c r="B12" s="12"/>
      <c r="C12" s="13">
        <v>505</v>
      </c>
      <c r="D12" s="12">
        <v>507</v>
      </c>
      <c r="E12" s="38">
        <v>1382</v>
      </c>
    </row>
    <row r="13" spans="1:8" x14ac:dyDescent="0.35">
      <c r="A13" s="11" t="s">
        <v>37</v>
      </c>
      <c r="B13" s="12"/>
      <c r="C13" s="34">
        <v>-154</v>
      </c>
      <c r="D13" s="38">
        <v>-181</v>
      </c>
      <c r="E13" s="38">
        <v>-907</v>
      </c>
    </row>
    <row r="14" spans="1:8" ht="16" thickBot="1" x14ac:dyDescent="0.4">
      <c r="A14" s="18" t="s">
        <v>38</v>
      </c>
      <c r="B14" s="23"/>
      <c r="C14" s="35">
        <v>-2</v>
      </c>
      <c r="D14" s="37">
        <v>-1</v>
      </c>
      <c r="E14" s="37">
        <v>-1</v>
      </c>
    </row>
    <row r="15" spans="1:8" ht="15.5" x14ac:dyDescent="0.35">
      <c r="A15" s="9" t="s">
        <v>39</v>
      </c>
      <c r="B15" s="3"/>
      <c r="C15" s="13">
        <f>SUM(C11:C14)</f>
        <v>7868</v>
      </c>
      <c r="D15" s="14">
        <f>SUM(D11:D14)</f>
        <v>13247</v>
      </c>
      <c r="E15" s="14">
        <f>SUM(E11:E14)</f>
        <v>26232</v>
      </c>
    </row>
    <row r="16" spans="1:8" ht="15" thickBot="1" x14ac:dyDescent="0.4">
      <c r="A16" s="18" t="s">
        <v>40</v>
      </c>
      <c r="B16" s="19">
        <v>11</v>
      </c>
      <c r="C16" s="35">
        <v>-2412</v>
      </c>
      <c r="D16" s="37">
        <v>-3909</v>
      </c>
      <c r="E16" s="37">
        <v>-7075</v>
      </c>
    </row>
    <row r="17" spans="1:6" ht="16" thickBot="1" x14ac:dyDescent="0.4">
      <c r="A17" s="9" t="s">
        <v>41</v>
      </c>
      <c r="B17" s="3"/>
      <c r="C17" s="13">
        <f>SUM(C15:C16)</f>
        <v>5456</v>
      </c>
      <c r="D17" s="14">
        <f>SUM(D15:D16)</f>
        <v>9338</v>
      </c>
      <c r="E17" s="14">
        <f>SUM(E15:E16)</f>
        <v>19157</v>
      </c>
    </row>
    <row r="18" spans="1:6" ht="15.5" x14ac:dyDescent="0.35">
      <c r="A18" s="25" t="s">
        <v>42</v>
      </c>
      <c r="B18" s="26"/>
      <c r="C18" s="29"/>
      <c r="D18" s="26"/>
      <c r="E18" s="26"/>
    </row>
    <row r="19" spans="1:6" ht="15.5" x14ac:dyDescent="0.35">
      <c r="A19" s="11" t="s">
        <v>43</v>
      </c>
      <c r="B19" s="3"/>
      <c r="C19" s="13">
        <v>4149</v>
      </c>
      <c r="D19" s="14">
        <v>7112</v>
      </c>
      <c r="E19" s="14">
        <v>14611</v>
      </c>
    </row>
    <row r="20" spans="1:6" ht="16" thickBot="1" x14ac:dyDescent="0.4">
      <c r="A20" s="18" t="s">
        <v>18</v>
      </c>
      <c r="B20" s="23"/>
      <c r="C20" s="20">
        <v>1307</v>
      </c>
      <c r="D20" s="21">
        <v>2226</v>
      </c>
      <c r="E20" s="21">
        <v>4546</v>
      </c>
    </row>
    <row r="21" spans="1:6" ht="16" thickBot="1" x14ac:dyDescent="0.4">
      <c r="A21" s="23"/>
      <c r="B21" s="23"/>
      <c r="C21" s="20">
        <f>SUM(C19:C20)</f>
        <v>5456</v>
      </c>
      <c r="D21" s="21">
        <f>SUM(D19:D20)</f>
        <v>9338</v>
      </c>
      <c r="E21" s="21">
        <f>SUM(E19:E20)</f>
        <v>19157</v>
      </c>
    </row>
    <row r="22" spans="1:6" ht="15.5" x14ac:dyDescent="0.35">
      <c r="A22" s="9" t="s">
        <v>89</v>
      </c>
      <c r="B22" s="3"/>
      <c r="C22" s="10"/>
      <c r="D22" s="3"/>
      <c r="E22" s="3"/>
    </row>
    <row r="23" spans="1:6" x14ac:dyDescent="0.35">
      <c r="A23" s="11" t="s">
        <v>44</v>
      </c>
      <c r="B23" s="12"/>
      <c r="C23" s="15" t="s">
        <v>90</v>
      </c>
      <c r="D23" s="12" t="s">
        <v>91</v>
      </c>
      <c r="E23" s="12" t="s">
        <v>92</v>
      </c>
    </row>
    <row r="24" spans="1:6" ht="15" thickBot="1" x14ac:dyDescent="0.4">
      <c r="A24" s="18" t="s">
        <v>45</v>
      </c>
      <c r="B24" s="19"/>
      <c r="C24" s="24" t="s">
        <v>94</v>
      </c>
      <c r="D24" s="19" t="s">
        <v>95</v>
      </c>
      <c r="E24" s="19" t="s">
        <v>96</v>
      </c>
    </row>
    <row r="27" spans="1:6" ht="30.5" x14ac:dyDescent="0.35">
      <c r="A27" s="1" t="s">
        <v>88</v>
      </c>
      <c r="F27" s="42"/>
    </row>
    <row r="28" spans="1:6" ht="17" x14ac:dyDescent="0.35">
      <c r="A28" s="2" t="s">
        <v>87</v>
      </c>
      <c r="F28" s="43"/>
    </row>
    <row r="29" spans="1:6" ht="17" x14ac:dyDescent="0.35">
      <c r="A29" s="2"/>
      <c r="C29" s="44" t="s">
        <v>78</v>
      </c>
      <c r="D29" s="8" t="s">
        <v>80</v>
      </c>
      <c r="E29" s="8" t="s">
        <v>81</v>
      </c>
      <c r="F29" s="43"/>
    </row>
    <row r="30" spans="1:6" ht="17" x14ac:dyDescent="0.35">
      <c r="A30" s="2"/>
      <c r="C30" s="44" t="s">
        <v>79</v>
      </c>
      <c r="D30" s="8" t="s">
        <v>79</v>
      </c>
      <c r="E30" s="8" t="s">
        <v>82</v>
      </c>
      <c r="F30" s="43"/>
    </row>
    <row r="31" spans="1:6" ht="15.5" x14ac:dyDescent="0.35">
      <c r="A31" s="3"/>
      <c r="C31" s="48" t="s">
        <v>83</v>
      </c>
      <c r="D31" s="49" t="s">
        <v>83</v>
      </c>
      <c r="E31" s="49" t="s">
        <v>84</v>
      </c>
    </row>
    <row r="32" spans="1:6" ht="15" thickBot="1" x14ac:dyDescent="0.4">
      <c r="A32" s="5" t="s">
        <v>0</v>
      </c>
      <c r="B32" s="5"/>
      <c r="C32" s="7">
        <v>2026</v>
      </c>
      <c r="D32" s="8">
        <v>2025</v>
      </c>
      <c r="E32" s="8">
        <v>2025</v>
      </c>
    </row>
    <row r="33" spans="1:5" x14ac:dyDescent="0.35">
      <c r="A33" s="11" t="s">
        <v>46</v>
      </c>
      <c r="C33" s="13">
        <f>C21</f>
        <v>5456</v>
      </c>
      <c r="D33" s="14">
        <f>D21</f>
        <v>9338</v>
      </c>
      <c r="E33" s="14">
        <f>E21</f>
        <v>19157</v>
      </c>
    </row>
    <row r="34" spans="1:5" ht="15" thickBot="1" x14ac:dyDescent="0.4">
      <c r="A34" s="11" t="s">
        <v>47</v>
      </c>
      <c r="C34" s="35">
        <f>C35</f>
        <v>-108</v>
      </c>
      <c r="D34" s="37">
        <f>D35</f>
        <v>-314</v>
      </c>
      <c r="E34" s="37">
        <f>E35</f>
        <v>-865</v>
      </c>
    </row>
    <row r="35" spans="1:5" ht="15" thickBot="1" x14ac:dyDescent="0.4">
      <c r="A35" s="30" t="s">
        <v>48</v>
      </c>
      <c r="C35" s="36">
        <v>-108</v>
      </c>
      <c r="D35" s="57">
        <v>-314</v>
      </c>
      <c r="E35" s="31">
        <v>-865</v>
      </c>
    </row>
    <row r="36" spans="1:5" ht="16" thickBot="1" x14ac:dyDescent="0.4">
      <c r="A36" s="23"/>
      <c r="B36" s="23"/>
      <c r="C36" s="32"/>
      <c r="D36" s="23"/>
      <c r="E36" s="23"/>
    </row>
    <row r="37" spans="1:5" ht="15" thickBot="1" x14ac:dyDescent="0.4">
      <c r="A37" s="22" t="s">
        <v>49</v>
      </c>
      <c r="B37" s="22"/>
      <c r="C37" s="20">
        <f>SUM(C33:C34)</f>
        <v>5348</v>
      </c>
      <c r="D37" s="21">
        <f>SUM(D33:D34)</f>
        <v>9024</v>
      </c>
      <c r="E37" s="21">
        <f>SUM(E33:E34)</f>
        <v>18292</v>
      </c>
    </row>
    <row r="38" spans="1:5" ht="15.5" x14ac:dyDescent="0.35">
      <c r="A38" s="9" t="s">
        <v>42</v>
      </c>
      <c r="C38" s="10"/>
      <c r="D38" s="3"/>
      <c r="E38" s="3"/>
    </row>
    <row r="39" spans="1:5" x14ac:dyDescent="0.35">
      <c r="A39" s="11" t="s">
        <v>43</v>
      </c>
      <c r="C39" s="13">
        <v>4067</v>
      </c>
      <c r="D39" s="14">
        <v>6873</v>
      </c>
      <c r="E39" s="14">
        <v>13951</v>
      </c>
    </row>
    <row r="40" spans="1:5" ht="15" thickBot="1" x14ac:dyDescent="0.4">
      <c r="A40" s="18" t="s">
        <v>18</v>
      </c>
      <c r="B40" s="18"/>
      <c r="C40" s="20">
        <v>1281</v>
      </c>
      <c r="D40" s="21">
        <v>2151</v>
      </c>
      <c r="E40" s="21">
        <v>4341</v>
      </c>
    </row>
    <row r="41" spans="1:5" ht="16" thickBot="1" x14ac:dyDescent="0.4">
      <c r="A41" s="23"/>
      <c r="C41" s="20">
        <f>SUM(C39:C40)</f>
        <v>5348</v>
      </c>
      <c r="D41" s="21">
        <f>SUM(D39:D40)</f>
        <v>9024</v>
      </c>
      <c r="E41" s="21">
        <f t="shared" ref="E41" si="0">SUM(E39:E40)</f>
        <v>18292</v>
      </c>
    </row>
    <row r="42" spans="1:5" ht="34" customHeight="1" x14ac:dyDescent="0.35">
      <c r="A42" s="75" t="s">
        <v>97</v>
      </c>
      <c r="B42" s="76"/>
      <c r="C42" s="76"/>
    </row>
    <row r="44" spans="1:5" x14ac:dyDescent="0.35">
      <c r="B44" s="61"/>
    </row>
  </sheetData>
  <mergeCells count="1">
    <mergeCell ref="A42:C42"/>
  </mergeCells>
  <pageMargins left="0.7" right="0.7" top="0.75" bottom="0.75" header="0.3" footer="0.3"/>
  <pageSetup paperSize="9" orientation="portrait" r:id="rId1"/>
  <headerFooter>
    <oddHeader>&amp;R&amp;"Arial"&amp;8&amp;K000000 [OFFICIAL]&amp;1#_x000D_</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7EEF79-67FD-48EE-953E-9BC2653C4D2E}">
  <dimension ref="A1:E35"/>
  <sheetViews>
    <sheetView showGridLines="0" topLeftCell="A20" workbookViewId="0">
      <selection activeCell="E34" sqref="E34"/>
    </sheetView>
  </sheetViews>
  <sheetFormatPr defaultRowHeight="14.5" x14ac:dyDescent="0.35"/>
  <cols>
    <col min="1" max="1" width="103.7265625" customWidth="1"/>
    <col min="3" max="3" width="10.7265625" bestFit="1" customWidth="1"/>
    <col min="4" max="4" width="9.26953125" bestFit="1" customWidth="1"/>
    <col min="5" max="5" width="9.81640625" bestFit="1" customWidth="1"/>
  </cols>
  <sheetData>
    <row r="1" spans="1:5" ht="30.5" x14ac:dyDescent="0.35">
      <c r="A1" s="1" t="s">
        <v>98</v>
      </c>
    </row>
    <row r="2" spans="1:5" ht="17" x14ac:dyDescent="0.35">
      <c r="A2" s="2" t="s">
        <v>87</v>
      </c>
    </row>
    <row r="3" spans="1:5" x14ac:dyDescent="0.35">
      <c r="A3" s="77"/>
      <c r="B3" s="77"/>
      <c r="C3" s="44" t="s">
        <v>78</v>
      </c>
      <c r="D3" s="8" t="s">
        <v>80</v>
      </c>
      <c r="E3" s="8" t="s">
        <v>81</v>
      </c>
    </row>
    <row r="4" spans="1:5" x14ac:dyDescent="0.35">
      <c r="A4" s="77"/>
      <c r="B4" s="77"/>
      <c r="C4" s="44" t="s">
        <v>79</v>
      </c>
      <c r="D4" s="8" t="s">
        <v>79</v>
      </c>
      <c r="E4" s="8" t="s">
        <v>82</v>
      </c>
    </row>
    <row r="5" spans="1:5" x14ac:dyDescent="0.35">
      <c r="A5" s="77"/>
      <c r="B5" s="77"/>
      <c r="C5" s="48" t="s">
        <v>83</v>
      </c>
      <c r="D5" s="49" t="s">
        <v>83</v>
      </c>
      <c r="E5" s="49" t="s">
        <v>84</v>
      </c>
    </row>
    <row r="6" spans="1:5" ht="15" thickBot="1" x14ac:dyDescent="0.4">
      <c r="A6" s="5" t="s">
        <v>0</v>
      </c>
      <c r="B6" s="60" t="s">
        <v>99</v>
      </c>
      <c r="C6" s="7">
        <v>2026</v>
      </c>
      <c r="D6" s="8">
        <v>2025</v>
      </c>
      <c r="E6" s="8">
        <v>2025</v>
      </c>
    </row>
    <row r="7" spans="1:5" x14ac:dyDescent="0.35">
      <c r="A7" s="39" t="s">
        <v>100</v>
      </c>
      <c r="B7" s="59"/>
      <c r="C7" s="34">
        <v>72008</v>
      </c>
      <c r="D7" s="38">
        <v>69300</v>
      </c>
      <c r="E7" s="38">
        <v>69300</v>
      </c>
    </row>
    <row r="8" spans="1:5" ht="15.5" x14ac:dyDescent="0.35">
      <c r="A8" s="39" t="s">
        <v>101</v>
      </c>
      <c r="B8" s="59"/>
      <c r="C8" s="64"/>
      <c r="D8" s="38"/>
      <c r="E8" s="38"/>
    </row>
    <row r="9" spans="1:5" x14ac:dyDescent="0.35">
      <c r="A9" s="11" t="s">
        <v>102</v>
      </c>
      <c r="B9" s="59">
        <v>8</v>
      </c>
      <c r="C9" s="34">
        <v>106</v>
      </c>
      <c r="D9" s="38">
        <v>86</v>
      </c>
      <c r="E9" s="38">
        <v>179</v>
      </c>
    </row>
    <row r="10" spans="1:5" x14ac:dyDescent="0.35">
      <c r="A10" s="11" t="s">
        <v>68</v>
      </c>
      <c r="B10" s="59">
        <v>8</v>
      </c>
      <c r="C10" s="34">
        <v>-136</v>
      </c>
      <c r="D10" s="38">
        <v>-111</v>
      </c>
      <c r="E10" s="38">
        <v>-310</v>
      </c>
    </row>
    <row r="11" spans="1:5" ht="15.5" x14ac:dyDescent="0.35">
      <c r="A11" s="39" t="s">
        <v>103</v>
      </c>
      <c r="B11" s="59"/>
      <c r="C11" s="64"/>
      <c r="D11" s="38"/>
      <c r="E11" s="38"/>
    </row>
    <row r="12" spans="1:5" x14ac:dyDescent="0.35">
      <c r="A12" s="11" t="s">
        <v>51</v>
      </c>
      <c r="B12" s="59"/>
      <c r="C12" s="34">
        <v>103</v>
      </c>
      <c r="D12" s="38">
        <v>97</v>
      </c>
      <c r="E12" s="38">
        <v>238</v>
      </c>
    </row>
    <row r="13" spans="1:5" x14ac:dyDescent="0.35">
      <c r="A13" s="11" t="s">
        <v>52</v>
      </c>
      <c r="B13" s="59"/>
      <c r="C13" s="34">
        <v>-105</v>
      </c>
      <c r="D13" s="38">
        <v>-86</v>
      </c>
      <c r="E13" s="38">
        <v>-178</v>
      </c>
    </row>
    <row r="14" spans="1:5" x14ac:dyDescent="0.35">
      <c r="A14" s="11" t="s">
        <v>104</v>
      </c>
      <c r="B14" s="59"/>
      <c r="C14" s="34">
        <v>4067</v>
      </c>
      <c r="D14" s="38">
        <v>6873</v>
      </c>
      <c r="E14" s="38">
        <v>13951</v>
      </c>
    </row>
    <row r="15" spans="1:5" x14ac:dyDescent="0.35">
      <c r="A15" s="11" t="s">
        <v>53</v>
      </c>
      <c r="B15" s="59"/>
      <c r="C15" s="34">
        <v>-4970</v>
      </c>
      <c r="D15" s="38">
        <v>-6410</v>
      </c>
      <c r="E15" s="38">
        <v>-11756</v>
      </c>
    </row>
    <row r="16" spans="1:5" ht="15.5" x14ac:dyDescent="0.35">
      <c r="A16" s="39" t="s">
        <v>105</v>
      </c>
      <c r="B16" s="59"/>
      <c r="C16" s="64"/>
      <c r="D16" s="38"/>
      <c r="E16" s="38"/>
    </row>
    <row r="17" spans="1:5" x14ac:dyDescent="0.35">
      <c r="A17" s="11" t="s">
        <v>104</v>
      </c>
      <c r="B17" s="59"/>
      <c r="C17" s="34">
        <v>1281</v>
      </c>
      <c r="D17" s="38">
        <v>2151</v>
      </c>
      <c r="E17" s="38">
        <v>4341</v>
      </c>
    </row>
    <row r="18" spans="1:5" ht="15" thickBot="1" x14ac:dyDescent="0.4">
      <c r="A18" s="18" t="s">
        <v>53</v>
      </c>
      <c r="B18" s="60"/>
      <c r="C18" s="35">
        <v>-1545</v>
      </c>
      <c r="D18" s="37">
        <v>-1992</v>
      </c>
      <c r="E18" s="37">
        <v>-3757</v>
      </c>
    </row>
    <row r="19" spans="1:5" ht="15" thickBot="1" x14ac:dyDescent="0.4">
      <c r="A19" s="5" t="s">
        <v>106</v>
      </c>
      <c r="B19" s="60"/>
      <c r="C19" s="35">
        <f>SUM(C7:C18)</f>
        <v>70809</v>
      </c>
      <c r="D19" s="37">
        <f>SUM(D7:D18)</f>
        <v>69908</v>
      </c>
      <c r="E19" s="37">
        <f t="shared" ref="E19" si="0">SUM(E7:E18)</f>
        <v>72008</v>
      </c>
    </row>
    <row r="20" spans="1:5" ht="15.5" x14ac:dyDescent="0.35">
      <c r="A20" s="39" t="s">
        <v>107</v>
      </c>
      <c r="B20" s="59"/>
      <c r="C20" s="58"/>
      <c r="D20" s="12"/>
      <c r="E20" s="12"/>
    </row>
    <row r="21" spans="1:5" ht="15" thickBot="1" x14ac:dyDescent="0.4">
      <c r="A21" s="11" t="s">
        <v>108</v>
      </c>
      <c r="B21" s="59">
        <v>8</v>
      </c>
      <c r="C21" s="35">
        <f>SUM(C22:C24)</f>
        <v>-351</v>
      </c>
      <c r="D21" s="37">
        <f t="shared" ref="D21:E21" si="1">SUM(D22:D24)</f>
        <v>-215</v>
      </c>
      <c r="E21" s="37">
        <f t="shared" si="1"/>
        <v>-321</v>
      </c>
    </row>
    <row r="22" spans="1:5" x14ac:dyDescent="0.35">
      <c r="A22" s="30" t="s">
        <v>109</v>
      </c>
      <c r="B22" s="59"/>
      <c r="C22" s="41">
        <v>3</v>
      </c>
      <c r="D22" s="38">
        <v>3</v>
      </c>
      <c r="E22" s="65">
        <v>3</v>
      </c>
    </row>
    <row r="23" spans="1:5" x14ac:dyDescent="0.35">
      <c r="A23" s="30" t="s">
        <v>110</v>
      </c>
      <c r="B23" s="59"/>
      <c r="C23" s="41">
        <v>364</v>
      </c>
      <c r="D23" s="38">
        <v>364</v>
      </c>
      <c r="E23" s="66">
        <v>364</v>
      </c>
    </row>
    <row r="24" spans="1:5" ht="15" thickBot="1" x14ac:dyDescent="0.4">
      <c r="A24" s="30" t="s">
        <v>111</v>
      </c>
      <c r="B24" s="59"/>
      <c r="C24" s="36">
        <v>-718</v>
      </c>
      <c r="D24" s="37">
        <v>-582</v>
      </c>
      <c r="E24" s="67">
        <v>-688</v>
      </c>
    </row>
    <row r="25" spans="1:5" x14ac:dyDescent="0.35">
      <c r="A25" s="11" t="s">
        <v>54</v>
      </c>
      <c r="B25" s="59"/>
      <c r="C25" s="34">
        <v>368</v>
      </c>
      <c r="D25" s="38">
        <v>303</v>
      </c>
      <c r="E25" s="38">
        <v>345</v>
      </c>
    </row>
    <row r="26" spans="1:5" x14ac:dyDescent="0.35">
      <c r="A26" s="11" t="s">
        <v>112</v>
      </c>
      <c r="B26" s="59"/>
      <c r="C26" s="34">
        <v>2405</v>
      </c>
      <c r="D26" s="38">
        <v>2907</v>
      </c>
      <c r="E26" s="38">
        <v>2487</v>
      </c>
    </row>
    <row r="27" spans="1:5" ht="15" thickBot="1" x14ac:dyDescent="0.4">
      <c r="A27" s="18" t="s">
        <v>113</v>
      </c>
      <c r="B27" s="60"/>
      <c r="C27" s="35">
        <v>51583</v>
      </c>
      <c r="D27" s="37">
        <v>50269</v>
      </c>
      <c r="E27" s="37">
        <v>52428</v>
      </c>
    </row>
    <row r="28" spans="1:5" x14ac:dyDescent="0.35">
      <c r="A28" s="39" t="s">
        <v>114</v>
      </c>
      <c r="B28" s="59"/>
      <c r="C28" s="34">
        <f>SUM(C25:C27,C21)</f>
        <v>54005</v>
      </c>
      <c r="D28" s="38">
        <f t="shared" ref="D28:E28" si="2">SUM(D25:D27,D21)</f>
        <v>53264</v>
      </c>
      <c r="E28" s="38">
        <f t="shared" si="2"/>
        <v>54939</v>
      </c>
    </row>
    <row r="29" spans="1:5" ht="15" thickBot="1" x14ac:dyDescent="0.4">
      <c r="A29" s="18" t="s">
        <v>18</v>
      </c>
      <c r="B29" s="60"/>
      <c r="C29" s="35">
        <v>16804</v>
      </c>
      <c r="D29" s="37">
        <v>16644</v>
      </c>
      <c r="E29" s="37">
        <v>17069</v>
      </c>
    </row>
    <row r="30" spans="1:5" ht="15" thickBot="1" x14ac:dyDescent="0.4">
      <c r="A30" s="5" t="s">
        <v>106</v>
      </c>
      <c r="B30" s="60"/>
      <c r="C30" s="35">
        <f>SUM(C28:C29)</f>
        <v>70809</v>
      </c>
      <c r="D30" s="37">
        <f t="shared" ref="D30:E30" si="3">SUM(D28:D29)</f>
        <v>69908</v>
      </c>
      <c r="E30" s="37">
        <f t="shared" si="3"/>
        <v>72008</v>
      </c>
    </row>
    <row r="31" spans="1:5" ht="15.5" x14ac:dyDescent="0.35">
      <c r="A31" s="39" t="s">
        <v>115</v>
      </c>
      <c r="B31" s="59"/>
      <c r="C31" s="58"/>
      <c r="D31" s="12"/>
      <c r="E31" s="12"/>
    </row>
    <row r="32" spans="1:5" x14ac:dyDescent="0.35">
      <c r="A32" s="11" t="s">
        <v>116</v>
      </c>
      <c r="B32" s="59"/>
      <c r="C32" s="68">
        <v>7.9</v>
      </c>
      <c r="D32" s="69">
        <v>16.600000000000001</v>
      </c>
      <c r="E32" s="69">
        <v>16.600000000000001</v>
      </c>
    </row>
    <row r="33" spans="1:5" ht="15" thickBot="1" x14ac:dyDescent="0.4">
      <c r="A33" s="18" t="s">
        <v>117</v>
      </c>
      <c r="B33" s="60"/>
      <c r="C33" s="24" t="s">
        <v>118</v>
      </c>
      <c r="D33" s="70" t="s">
        <v>118</v>
      </c>
      <c r="E33" s="70">
        <v>15.43</v>
      </c>
    </row>
    <row r="34" spans="1:5" ht="15" thickBot="1" x14ac:dyDescent="0.4">
      <c r="A34" s="5" t="s">
        <v>50</v>
      </c>
      <c r="B34" s="60"/>
      <c r="C34" s="71">
        <f>C32</f>
        <v>7.9</v>
      </c>
      <c r="D34" s="70">
        <f>D32</f>
        <v>16.600000000000001</v>
      </c>
      <c r="E34" s="70">
        <f>E32+E33</f>
        <v>32.03</v>
      </c>
    </row>
    <row r="35" spans="1:5" ht="16.5" x14ac:dyDescent="0.35">
      <c r="A35" s="63" t="s">
        <v>119</v>
      </c>
      <c r="B35" s="62"/>
    </row>
  </sheetData>
  <mergeCells count="2">
    <mergeCell ref="A3:A5"/>
    <mergeCell ref="B3:B5"/>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E317F1-3A16-4F64-9DFF-2FE43FA14C9E}">
  <dimension ref="A1:G31"/>
  <sheetViews>
    <sheetView showGridLines="0" topLeftCell="A2" workbookViewId="0">
      <selection activeCell="E30" sqref="E30"/>
    </sheetView>
  </sheetViews>
  <sheetFormatPr defaultRowHeight="14.5" x14ac:dyDescent="0.35"/>
  <cols>
    <col min="1" max="1" width="59.26953125" customWidth="1"/>
    <col min="3" max="3" width="11.453125" bestFit="1" customWidth="1"/>
    <col min="4" max="5" width="9.81640625" bestFit="1" customWidth="1"/>
  </cols>
  <sheetData>
    <row r="1" spans="1:7" ht="30.5" x14ac:dyDescent="0.35">
      <c r="A1" s="1" t="s">
        <v>120</v>
      </c>
      <c r="G1" s="42"/>
    </row>
    <row r="2" spans="1:7" ht="17" x14ac:dyDescent="0.35">
      <c r="A2" s="2" t="s">
        <v>121</v>
      </c>
      <c r="G2" s="43"/>
    </row>
    <row r="3" spans="1:7" ht="17" x14ac:dyDescent="0.35">
      <c r="A3" s="2"/>
      <c r="C3" s="44" t="s">
        <v>78</v>
      </c>
      <c r="D3" s="8" t="s">
        <v>80</v>
      </c>
      <c r="E3" s="8" t="s">
        <v>81</v>
      </c>
    </row>
    <row r="4" spans="1:7" ht="17" x14ac:dyDescent="0.35">
      <c r="A4" s="2"/>
      <c r="C4" s="44" t="s">
        <v>79</v>
      </c>
      <c r="D4" s="8" t="s">
        <v>79</v>
      </c>
      <c r="E4" s="8" t="s">
        <v>82</v>
      </c>
    </row>
    <row r="5" spans="1:7" ht="15.5" x14ac:dyDescent="0.35">
      <c r="A5" s="3"/>
      <c r="B5" s="3"/>
      <c r="C5" s="48" t="s">
        <v>83</v>
      </c>
      <c r="D5" s="49" t="s">
        <v>83</v>
      </c>
      <c r="E5" s="49" t="s">
        <v>84</v>
      </c>
    </row>
    <row r="6" spans="1:7" ht="15" thickBot="1" x14ac:dyDescent="0.4">
      <c r="A6" s="5" t="s">
        <v>0</v>
      </c>
      <c r="B6" s="6" t="s">
        <v>1</v>
      </c>
      <c r="C6" s="7">
        <v>2026</v>
      </c>
      <c r="D6" s="8">
        <v>2025</v>
      </c>
      <c r="E6" s="8">
        <v>2025</v>
      </c>
    </row>
    <row r="7" spans="1:7" ht="15.5" x14ac:dyDescent="0.35">
      <c r="A7" s="9" t="s">
        <v>55</v>
      </c>
      <c r="B7" s="3"/>
      <c r="C7" s="10"/>
      <c r="D7" s="3"/>
    </row>
    <row r="8" spans="1:7" ht="15.5" x14ac:dyDescent="0.35">
      <c r="A8" s="11" t="s">
        <v>56</v>
      </c>
      <c r="B8" s="3"/>
      <c r="C8" s="34">
        <v>30825</v>
      </c>
      <c r="D8" s="38">
        <v>34877</v>
      </c>
      <c r="E8" s="38">
        <v>68596</v>
      </c>
    </row>
    <row r="9" spans="1:7" ht="16" thickBot="1" x14ac:dyDescent="0.4">
      <c r="A9" s="18" t="s">
        <v>57</v>
      </c>
      <c r="B9" s="23"/>
      <c r="C9" s="35">
        <v>-20706</v>
      </c>
      <c r="D9" s="37">
        <v>-17608</v>
      </c>
      <c r="E9" s="37">
        <v>-36148</v>
      </c>
    </row>
    <row r="10" spans="1:7" x14ac:dyDescent="0.35">
      <c r="A10" s="9" t="s">
        <v>58</v>
      </c>
      <c r="B10" s="12"/>
      <c r="C10" s="34">
        <f>SUM(C8:C9)</f>
        <v>10119</v>
      </c>
      <c r="D10" s="38">
        <f>SUM(D8:D9)</f>
        <v>17269</v>
      </c>
      <c r="E10" s="38">
        <f t="shared" ref="E10" si="0">SUM(E8:E9)</f>
        <v>32448</v>
      </c>
    </row>
    <row r="11" spans="1:7" x14ac:dyDescent="0.35">
      <c r="A11" s="11" t="s">
        <v>59</v>
      </c>
      <c r="B11" s="12"/>
      <c r="C11" s="34">
        <v>525</v>
      </c>
      <c r="D11" s="38">
        <v>481</v>
      </c>
      <c r="E11" s="38">
        <v>1348</v>
      </c>
    </row>
    <row r="12" spans="1:7" x14ac:dyDescent="0.35">
      <c r="A12" s="11" t="s">
        <v>60</v>
      </c>
      <c r="B12" s="12"/>
      <c r="C12" s="34">
        <v>-153</v>
      </c>
      <c r="D12" s="38">
        <v>-153</v>
      </c>
      <c r="E12" s="38">
        <v>-822</v>
      </c>
    </row>
    <row r="13" spans="1:7" ht="15" thickBot="1" x14ac:dyDescent="0.4">
      <c r="A13" s="18" t="s">
        <v>61</v>
      </c>
      <c r="B13" s="19"/>
      <c r="C13" s="35">
        <v>-614</v>
      </c>
      <c r="D13" s="37">
        <v>-2670</v>
      </c>
      <c r="E13" s="37">
        <v>-5873</v>
      </c>
    </row>
    <row r="14" spans="1:7" ht="16" thickBot="1" x14ac:dyDescent="0.4">
      <c r="A14" s="23"/>
      <c r="B14" s="23"/>
      <c r="C14" s="35">
        <f>SUM(C10:C13)</f>
        <v>9877</v>
      </c>
      <c r="D14" s="37">
        <f>SUM(D10:D13)</f>
        <v>14927</v>
      </c>
      <c r="E14" s="37">
        <f t="shared" ref="E14" si="1">SUM(E10:E13)</f>
        <v>27101</v>
      </c>
    </row>
    <row r="15" spans="1:7" ht="15.5" x14ac:dyDescent="0.35">
      <c r="A15" s="9" t="s">
        <v>62</v>
      </c>
      <c r="B15" s="3"/>
      <c r="C15" s="52"/>
      <c r="D15" s="53"/>
      <c r="E15" s="53"/>
    </row>
    <row r="16" spans="1:7" x14ac:dyDescent="0.35">
      <c r="A16" s="11" t="s">
        <v>63</v>
      </c>
      <c r="B16" s="12">
        <v>5</v>
      </c>
      <c r="C16" s="34">
        <v>-5908</v>
      </c>
      <c r="D16" s="38">
        <v>-4573</v>
      </c>
      <c r="E16" s="38">
        <v>-10031</v>
      </c>
    </row>
    <row r="17" spans="1:5" ht="16" thickBot="1" x14ac:dyDescent="0.4">
      <c r="A17" s="18" t="s">
        <v>64</v>
      </c>
      <c r="B17" s="23"/>
      <c r="C17" s="35">
        <v>94</v>
      </c>
      <c r="D17" s="37">
        <v>37</v>
      </c>
      <c r="E17" s="37">
        <v>141</v>
      </c>
    </row>
    <row r="18" spans="1:5" ht="16" thickBot="1" x14ac:dyDescent="0.4">
      <c r="A18" s="23"/>
      <c r="B18" s="23"/>
      <c r="C18" s="35">
        <f>SUM(C16:C17)</f>
        <v>-5814</v>
      </c>
      <c r="D18" s="37">
        <f>SUM(D16:D17)</f>
        <v>-4536</v>
      </c>
      <c r="E18" s="37">
        <f t="shared" ref="E18" si="2">SUM(E16:E17)</f>
        <v>-9890</v>
      </c>
    </row>
    <row r="19" spans="1:5" ht="15.5" x14ac:dyDescent="0.35">
      <c r="A19" s="9" t="s">
        <v>65</v>
      </c>
      <c r="B19" s="3"/>
      <c r="C19" s="52"/>
      <c r="D19" s="53"/>
      <c r="E19" s="53"/>
    </row>
    <row r="20" spans="1:5" x14ac:dyDescent="0.35">
      <c r="A20" s="11" t="s">
        <v>66</v>
      </c>
      <c r="B20" s="12"/>
      <c r="C20" s="34">
        <v>5101</v>
      </c>
      <c r="D20" s="38">
        <v>7000</v>
      </c>
      <c r="E20" s="38">
        <v>12000</v>
      </c>
    </row>
    <row r="21" spans="1:5" x14ac:dyDescent="0.35">
      <c r="A21" s="11" t="s">
        <v>67</v>
      </c>
      <c r="B21" s="12"/>
      <c r="C21" s="34">
        <v>-5101</v>
      </c>
      <c r="D21" s="38">
        <v>-9000</v>
      </c>
      <c r="E21" s="38">
        <v>-14000</v>
      </c>
    </row>
    <row r="22" spans="1:5" x14ac:dyDescent="0.35">
      <c r="A22" s="11" t="s">
        <v>68</v>
      </c>
      <c r="B22" s="12">
        <v>8</v>
      </c>
      <c r="C22" s="34">
        <v>-136</v>
      </c>
      <c r="D22" s="38">
        <v>-111</v>
      </c>
      <c r="E22" s="38">
        <v>-310</v>
      </c>
    </row>
    <row r="23" spans="1:5" x14ac:dyDescent="0.35">
      <c r="A23" s="11" t="s">
        <v>69</v>
      </c>
      <c r="B23" s="12"/>
      <c r="C23" s="34">
        <v>-4970</v>
      </c>
      <c r="D23" s="38">
        <v>-6410</v>
      </c>
      <c r="E23" s="38">
        <v>-11756</v>
      </c>
    </row>
    <row r="24" spans="1:5" x14ac:dyDescent="0.35">
      <c r="A24" s="11" t="s">
        <v>70</v>
      </c>
      <c r="B24" s="12"/>
      <c r="C24" s="34">
        <v>-1545</v>
      </c>
      <c r="D24" s="38">
        <v>-1992</v>
      </c>
      <c r="E24" s="38">
        <v>-3757</v>
      </c>
    </row>
    <row r="25" spans="1:5" ht="16" thickBot="1" x14ac:dyDescent="0.4">
      <c r="A25" s="18" t="s">
        <v>71</v>
      </c>
      <c r="B25" s="23"/>
      <c r="C25" s="35">
        <v>-58</v>
      </c>
      <c r="D25" s="37">
        <v>-68</v>
      </c>
      <c r="E25" s="37">
        <v>-127</v>
      </c>
    </row>
    <row r="26" spans="1:5" ht="16" thickBot="1" x14ac:dyDescent="0.4">
      <c r="A26" s="23"/>
      <c r="B26" s="23"/>
      <c r="C26" s="35">
        <f>SUM(C20:C25)</f>
        <v>-6709</v>
      </c>
      <c r="D26" s="37">
        <f>SUM(D20:D25)</f>
        <v>-10581</v>
      </c>
      <c r="E26" s="37">
        <f t="shared" ref="E26" si="3">SUM(E20:E25)</f>
        <v>-17950</v>
      </c>
    </row>
    <row r="27" spans="1:5" ht="15.5" x14ac:dyDescent="0.35">
      <c r="A27" s="9" t="s">
        <v>72</v>
      </c>
      <c r="B27" s="3"/>
      <c r="C27" s="34">
        <f>C14+C18+C26</f>
        <v>-2646</v>
      </c>
      <c r="D27" s="38">
        <f>D14+D18+D26</f>
        <v>-190</v>
      </c>
      <c r="E27" s="38">
        <f t="shared" ref="E27" si="4">E14+E18+E26</f>
        <v>-739</v>
      </c>
    </row>
    <row r="28" spans="1:5" x14ac:dyDescent="0.35">
      <c r="A28" s="11" t="s">
        <v>73</v>
      </c>
      <c r="B28" s="12">
        <v>7</v>
      </c>
      <c r="C28" s="34">
        <v>15117</v>
      </c>
      <c r="D28" s="38">
        <v>16913</v>
      </c>
      <c r="E28" s="38">
        <v>16913</v>
      </c>
    </row>
    <row r="29" spans="1:5" ht="16" thickBot="1" x14ac:dyDescent="0.4">
      <c r="A29" s="18" t="s">
        <v>74</v>
      </c>
      <c r="B29" s="23"/>
      <c r="C29" s="35">
        <v>-197</v>
      </c>
      <c r="D29" s="37">
        <v>-376</v>
      </c>
      <c r="E29" s="37">
        <v>-1057</v>
      </c>
    </row>
    <row r="30" spans="1:5" ht="15" thickBot="1" x14ac:dyDescent="0.4">
      <c r="A30" s="22" t="s">
        <v>75</v>
      </c>
      <c r="B30" s="19">
        <v>7</v>
      </c>
      <c r="C30" s="35">
        <f>SUM(C27:C29)</f>
        <v>12274</v>
      </c>
      <c r="D30" s="37">
        <f>SUM(D27:D29)</f>
        <v>16347</v>
      </c>
      <c r="E30" s="37">
        <f t="shared" ref="E30" si="5">SUM(E27:E29)</f>
        <v>15117</v>
      </c>
    </row>
    <row r="31" spans="1:5" x14ac:dyDescent="0.35">
      <c r="A31" s="33"/>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505A96-54D6-4E07-AB08-0D784904865E}">
  <dimension ref="A1:G23"/>
  <sheetViews>
    <sheetView showGridLines="0" tabSelected="1" workbookViewId="0">
      <selection activeCell="A24" sqref="A24"/>
    </sheetView>
  </sheetViews>
  <sheetFormatPr defaultRowHeight="14.5" x14ac:dyDescent="0.35"/>
  <cols>
    <col min="1" max="1" width="100.453125" customWidth="1"/>
    <col min="3" max="3" width="13.08984375" bestFit="1" customWidth="1"/>
    <col min="4" max="5" width="11.1796875" bestFit="1" customWidth="1"/>
  </cols>
  <sheetData>
    <row r="1" spans="1:7" ht="30.5" x14ac:dyDescent="0.35">
      <c r="A1" s="1" t="s">
        <v>122</v>
      </c>
      <c r="G1" s="42"/>
    </row>
    <row r="2" spans="1:7" ht="17" x14ac:dyDescent="0.35">
      <c r="A2" s="2" t="s">
        <v>87</v>
      </c>
      <c r="G2" s="43"/>
    </row>
    <row r="3" spans="1:7" ht="17" x14ac:dyDescent="0.35">
      <c r="A3" s="2"/>
      <c r="C3" s="44" t="s">
        <v>78</v>
      </c>
      <c r="D3" s="8" t="s">
        <v>80</v>
      </c>
      <c r="E3" s="8" t="s">
        <v>81</v>
      </c>
    </row>
    <row r="4" spans="1:7" ht="17" x14ac:dyDescent="0.35">
      <c r="A4" s="2"/>
      <c r="C4" s="44" t="s">
        <v>79</v>
      </c>
      <c r="D4" s="8" t="s">
        <v>79</v>
      </c>
      <c r="E4" s="8" t="s">
        <v>82</v>
      </c>
    </row>
    <row r="5" spans="1:7" ht="15.5" x14ac:dyDescent="0.35">
      <c r="A5" s="3"/>
      <c r="B5" s="3"/>
      <c r="C5" s="48" t="s">
        <v>83</v>
      </c>
      <c r="D5" s="49" t="s">
        <v>83</v>
      </c>
      <c r="E5" s="49" t="s">
        <v>84</v>
      </c>
    </row>
    <row r="6" spans="1:7" ht="15" thickBot="1" x14ac:dyDescent="0.4">
      <c r="A6" s="5" t="s">
        <v>0</v>
      </c>
      <c r="B6" s="6" t="s">
        <v>1</v>
      </c>
      <c r="C6" s="7">
        <v>2026</v>
      </c>
      <c r="D6" s="8">
        <v>2025</v>
      </c>
      <c r="E6" s="8">
        <v>2025</v>
      </c>
    </row>
    <row r="7" spans="1:7" ht="15.5" x14ac:dyDescent="0.35">
      <c r="A7" s="9" t="s">
        <v>123</v>
      </c>
      <c r="B7" s="3"/>
      <c r="C7" s="10"/>
      <c r="D7" s="3"/>
    </row>
    <row r="8" spans="1:7" ht="15.5" x14ac:dyDescent="0.35">
      <c r="A8" s="11" t="s">
        <v>124</v>
      </c>
      <c r="B8" s="3"/>
      <c r="C8" s="34">
        <v>4149</v>
      </c>
      <c r="D8" s="38">
        <v>7112</v>
      </c>
      <c r="E8" s="38">
        <v>14611</v>
      </c>
    </row>
    <row r="9" spans="1:7" x14ac:dyDescent="0.35">
      <c r="A9" s="11" t="s">
        <v>140</v>
      </c>
      <c r="B9" s="11">
        <v>10</v>
      </c>
      <c r="C9" s="34">
        <v>18</v>
      </c>
      <c r="D9" s="38">
        <v>0</v>
      </c>
      <c r="E9" s="38">
        <v>0</v>
      </c>
    </row>
    <row r="10" spans="1:7" x14ac:dyDescent="0.35">
      <c r="A10" s="11" t="s">
        <v>125</v>
      </c>
      <c r="B10" s="11">
        <v>10</v>
      </c>
      <c r="C10" s="34">
        <v>39</v>
      </c>
      <c r="D10" s="38">
        <v>53</v>
      </c>
      <c r="E10" s="38">
        <v>232</v>
      </c>
    </row>
    <row r="11" spans="1:7" ht="15" thickBot="1" x14ac:dyDescent="0.4">
      <c r="A11" s="18" t="s">
        <v>126</v>
      </c>
      <c r="B11" s="18">
        <v>10</v>
      </c>
      <c r="C11" s="35">
        <v>107</v>
      </c>
      <c r="D11" s="37">
        <v>0</v>
      </c>
      <c r="E11" s="37">
        <v>0</v>
      </c>
    </row>
    <row r="12" spans="1:7" x14ac:dyDescent="0.35">
      <c r="A12" s="9"/>
      <c r="B12" s="12"/>
      <c r="C12" s="34">
        <f>SUM(C8:C11)</f>
        <v>4313</v>
      </c>
      <c r="D12" s="38">
        <f>SUM(D8:D11)</f>
        <v>7165</v>
      </c>
      <c r="E12" s="38">
        <f>SUM(E8:E11)</f>
        <v>14843</v>
      </c>
    </row>
    <row r="13" spans="1:7" x14ac:dyDescent="0.35">
      <c r="A13" s="11" t="s">
        <v>127</v>
      </c>
      <c r="B13" s="12"/>
      <c r="C13" s="34">
        <v>-44</v>
      </c>
      <c r="D13" s="38">
        <v>-14</v>
      </c>
      <c r="E13" s="38">
        <v>-63</v>
      </c>
    </row>
    <row r="14" spans="1:7" ht="15" thickBot="1" x14ac:dyDescent="0.4">
      <c r="A14" s="18" t="s">
        <v>128</v>
      </c>
      <c r="B14" s="19"/>
      <c r="C14" s="35">
        <v>-28</v>
      </c>
      <c r="D14" s="37">
        <v>-10</v>
      </c>
      <c r="E14" s="37">
        <v>-40</v>
      </c>
    </row>
    <row r="15" spans="1:7" ht="16" thickBot="1" x14ac:dyDescent="0.4">
      <c r="A15" s="23"/>
      <c r="B15" s="23"/>
      <c r="C15" s="35">
        <f>SUM(C12:C14)</f>
        <v>4241</v>
      </c>
      <c r="D15" s="37">
        <f>SUM(D12:D14)</f>
        <v>7141</v>
      </c>
      <c r="E15" s="37">
        <f>SUM(E12:E14)</f>
        <v>14740</v>
      </c>
    </row>
    <row r="16" spans="1:7" ht="15.5" x14ac:dyDescent="0.35">
      <c r="A16" s="9" t="s">
        <v>129</v>
      </c>
      <c r="B16" s="3"/>
      <c r="C16" s="52"/>
      <c r="D16" s="53"/>
      <c r="E16" s="53"/>
    </row>
    <row r="17" spans="1:5" x14ac:dyDescent="0.35">
      <c r="A17" s="11" t="s">
        <v>44</v>
      </c>
      <c r="B17" s="12"/>
      <c r="C17" s="34" t="s">
        <v>130</v>
      </c>
      <c r="D17" s="38" t="s">
        <v>131</v>
      </c>
      <c r="E17" s="38" t="s">
        <v>132</v>
      </c>
    </row>
    <row r="18" spans="1:5" ht="16" thickBot="1" x14ac:dyDescent="0.4">
      <c r="A18" s="18" t="s">
        <v>93</v>
      </c>
      <c r="B18" s="23"/>
      <c r="C18" s="35" t="s">
        <v>133</v>
      </c>
      <c r="D18" s="37" t="s">
        <v>134</v>
      </c>
      <c r="E18" s="37" t="s">
        <v>135</v>
      </c>
    </row>
    <row r="19" spans="1:5" ht="15.5" x14ac:dyDescent="0.35">
      <c r="A19" s="11" t="s">
        <v>136</v>
      </c>
      <c r="B19" s="3"/>
      <c r="C19" s="56"/>
      <c r="D19" s="72"/>
      <c r="E19" s="72"/>
    </row>
    <row r="20" spans="1:5" x14ac:dyDescent="0.35">
      <c r="A20" s="11" t="s">
        <v>137</v>
      </c>
      <c r="B20" s="12"/>
      <c r="C20" s="34">
        <v>320419298</v>
      </c>
      <c r="D20" s="38">
        <v>320776323</v>
      </c>
      <c r="E20" s="38">
        <v>320625822</v>
      </c>
    </row>
    <row r="21" spans="1:5" ht="16" thickBot="1" x14ac:dyDescent="0.4">
      <c r="A21" s="18" t="s">
        <v>138</v>
      </c>
      <c r="B21" s="23"/>
      <c r="C21" s="35">
        <v>321433138</v>
      </c>
      <c r="D21" s="37">
        <v>321477246</v>
      </c>
      <c r="E21" s="37">
        <v>321590502</v>
      </c>
    </row>
    <row r="22" spans="1:5" ht="14.5" customHeight="1" x14ac:dyDescent="0.35">
      <c r="A22" s="73" t="s">
        <v>141</v>
      </c>
    </row>
    <row r="23" spans="1:5" x14ac:dyDescent="0.35">
      <c r="A23" s="11" t="s">
        <v>139</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2</vt:i4>
      </vt:variant>
    </vt:vector>
  </HeadingPairs>
  <TitlesOfParts>
    <vt:vector size="7" baseType="lpstr">
      <vt:lpstr>Statement of financial position</vt:lpstr>
      <vt:lpstr>Statement of profit or loss</vt:lpstr>
      <vt:lpstr>Statement of changes in equity</vt:lpstr>
      <vt:lpstr>Statement of cash flows </vt:lpstr>
      <vt:lpstr>Headline Earnings</vt:lpstr>
      <vt:lpstr>'Statement of financial position'!Section1</vt:lpstr>
      <vt:lpstr>'Statement of profit or loss'!Section3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Makhanya-Segatlhe, Botshelo</dc:creator>
  <cp:lastModifiedBy>Koliti, Zanele</cp:lastModifiedBy>
  <dcterms:created xsi:type="dcterms:W3CDTF">2026-02-17T07:11:50Z</dcterms:created>
  <dcterms:modified xsi:type="dcterms:W3CDTF">2026-07-27T08:46:53Z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3f2a5e4-10d8-4dfe-8082-7352c27520cb_Enabled">
    <vt:lpwstr>true</vt:lpwstr>
  </property>
  <property fmtid="{D5CDD505-2E9C-101B-9397-08002B2CF9AE}" pid="3" name="MSIP_Label_e3f2a5e4-10d8-4dfe-8082-7352c27520cb_SetDate">
    <vt:lpwstr>2026-02-17T07:13:10Z</vt:lpwstr>
  </property>
  <property fmtid="{D5CDD505-2E9C-101B-9397-08002B2CF9AE}" pid="4" name="MSIP_Label_e3f2a5e4-10d8-4dfe-8082-7352c27520cb_Method">
    <vt:lpwstr>Standard</vt:lpwstr>
  </property>
  <property fmtid="{D5CDD505-2E9C-101B-9397-08002B2CF9AE}" pid="5" name="MSIP_Label_e3f2a5e4-10d8-4dfe-8082-7352c27520cb_Name">
    <vt:lpwstr>_Official</vt:lpwstr>
  </property>
  <property fmtid="{D5CDD505-2E9C-101B-9397-08002B2CF9AE}" pid="6" name="MSIP_Label_e3f2a5e4-10d8-4dfe-8082-7352c27520cb_SiteId">
    <vt:lpwstr>2864f69d-77c3-4fbe-bbc0-97502052391a</vt:lpwstr>
  </property>
  <property fmtid="{D5CDD505-2E9C-101B-9397-08002B2CF9AE}" pid="7" name="MSIP_Label_e3f2a5e4-10d8-4dfe-8082-7352c27520cb_ActionId">
    <vt:lpwstr>cdce7d61-09fb-46fd-bd54-127f87685307</vt:lpwstr>
  </property>
  <property fmtid="{D5CDD505-2E9C-101B-9397-08002B2CF9AE}" pid="8" name="MSIP_Label_e3f2a5e4-10d8-4dfe-8082-7352c27520cb_ContentBits">
    <vt:lpwstr>1</vt:lpwstr>
  </property>
  <property fmtid="{D5CDD505-2E9C-101B-9397-08002B2CF9AE}" pid="9" name="MSIP_Label_e3f2a5e4-10d8-4dfe-8082-7352c27520cb_Tag">
    <vt:lpwstr>10, 3, 0, 1</vt:lpwstr>
  </property>
  <property fmtid="{D5CDD505-2E9C-101B-9397-08002B2CF9AE}" pid="10" name="SV_QUERY_LIST_4F35BF76-6C0D-4D9B-82B2-816C12CF3733">
    <vt:lpwstr>empty_477D106A-C0D6-4607-AEBD-E2C9D60EA279</vt:lpwstr>
  </property>
  <property fmtid="{D5CDD505-2E9C-101B-9397-08002B2CF9AE}" pid="11" name="SV_HIDDEN_GRID_QUERY_LIST_4F35BF76-6C0D-4D9B-82B2-816C12CF3733">
    <vt:lpwstr>empty_477D106A-C0D6-4607-AEBD-E2C9D60EA279</vt:lpwstr>
  </property>
</Properties>
</file>